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Z:\00_벽오고문헌관(가칭) 신축 설계용역(제C202402791호)_250529\공내역서_벽오고문헌관(가칭) 신축 건축공사\02 계명대 장애인편의시설 공내역서\"/>
    </mc:Choice>
  </mc:AlternateContent>
  <xr:revisionPtr revIDLastSave="0" documentId="13_ncr:1_{9D51912B-F592-4571-8474-6D7E8BA07AFA}" xr6:coauthVersionLast="47" xr6:coauthVersionMax="47" xr10:uidLastSave="{00000000-0000-0000-0000-000000000000}"/>
  <bookViews>
    <workbookView xWindow="1215" yWindow="1185" windowWidth="27585" windowHeight="15015" xr2:uid="{00000000-000D-0000-FFFF-FFFF00000000}"/>
  </bookViews>
  <sheets>
    <sheet name="원가" sheetId="8" r:id="rId1"/>
    <sheet name="동별집계표" sheetId="9" r:id="rId2"/>
    <sheet name="공종별집계표" sheetId="7" r:id="rId3"/>
    <sheet name="공종별내역서" sheetId="6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">"="</definedName>
    <definedName name="___________q45">{"'용역비'!$A$4:$C$8"}</definedName>
    <definedName name="_________q45">{"'용역비'!$A$4:$C$8"}</definedName>
    <definedName name="_______q45">{"'용역비'!$A$4:$C$8"}</definedName>
    <definedName name="______q45">{"'용역비'!$A$4:$C$8"}</definedName>
    <definedName name="_____q45">{"'용역비'!$A$4:$C$8"}</definedName>
    <definedName name="____q45">{"'용역비'!$A$4:$C$8"}</definedName>
    <definedName name="___q45">{"'용역비'!$A$4:$C$8"}</definedName>
    <definedName name="__DemandLoad">TRUE</definedName>
    <definedName name="__IntlFixup">TRUE</definedName>
    <definedName name="__q45">{"'용역비'!$A$4:$C$8"}</definedName>
    <definedName name="_Fill" hidden="1">'[1]토목-물가'!#REF!</definedName>
    <definedName name="_Key1" hidden="1">'[1]토목-물가'!#REF!</definedName>
    <definedName name="_Order1">255</definedName>
    <definedName name="_Order2">255</definedName>
    <definedName name="_q45">{"'용역비'!$A$4:$C$8"}</definedName>
    <definedName name="_Regression_Int">1</definedName>
    <definedName name="_tt1">"tt1"</definedName>
    <definedName name="\b">#N/A</definedName>
    <definedName name="\c">#N/A</definedName>
    <definedName name="\d">#N/A</definedName>
    <definedName name="\p">#N/A</definedName>
    <definedName name="aaa.">#REF!</definedName>
    <definedName name="aaaa" localSheetId="0">BlankMacro1</definedName>
    <definedName name="aaaa">BlankMacro1</definedName>
    <definedName name="aaaaaaa">{"Book1","상동3BL옥외설계계산서(1차검토분).xls"}</definedName>
    <definedName name="Access_Button">"업체현황_카드발송_List"</definedName>
    <definedName name="Access_Button1">"업체현황_카드발송_List"</definedName>
    <definedName name="Access_Button2">"업체현황_카드발송_List"</definedName>
    <definedName name="Access_Button3">"카드발송_카드발송_List1"</definedName>
    <definedName name="Access_Button4">"업체현황_카드발송_List"</definedName>
    <definedName name="AccessDatabase">"C:\dnkim\협력업체\카드발송.mdb"</definedName>
    <definedName name="adfvvv">{"'Firr(선)'!$AS$1:$AY$62","'Firr(사)'!$AS$1:$AY$62","'Firr(회)'!$AS$1:$AY$62","'Firr(선)'!$L$1:$V$62","'Firr(사)'!$L$1:$V$62","'Firr(회)'!$L$1:$V$62"}</definedName>
    <definedName name="ÀÎ¼â">[2]!ÀÎ¼â</definedName>
    <definedName name="anscount">1</definedName>
    <definedName name="Áö¿ì±â">[2]!Áö¿ì±â</definedName>
    <definedName name="asfwe">{"'Firr(선)'!$AS$1:$AY$62","'Firr(사)'!$AS$1:$AY$62","'Firr(회)'!$AS$1:$AY$62","'Firr(선)'!$L$1:$V$62","'Firr(사)'!$L$1:$V$62","'Firr(회)'!$L$1:$V$62"}</definedName>
    <definedName name="awer">{"'Firr(선)'!$AS$1:$AY$62","'Firr(사)'!$AS$1:$AY$62","'Firr(회)'!$AS$1:$AY$62","'Firr(선)'!$L$1:$V$62","'Firr(사)'!$L$1:$V$62","'Firr(회)'!$L$1:$V$62"}</definedName>
    <definedName name="cgmh">{"'용역비'!$A$4:$C$8"}</definedName>
    <definedName name="cxee">{"'Firr(선)'!$AS$1:$AY$62","'Firr(사)'!$AS$1:$AY$62","'Firr(회)'!$AS$1:$AY$62","'Firr(선)'!$L$1:$V$62","'Firr(사)'!$L$1:$V$62","'Firr(회)'!$L$1:$V$62"}</definedName>
    <definedName name="DANGA">'[3]Y-WORK'!$D$19:$D$19,'[3]Y-WORK'!$F$19:$BD$19</definedName>
    <definedName name="_xlnm.Database">#REF!</definedName>
    <definedName name="database2">#REF!</definedName>
    <definedName name="DDDDA" localSheetId="0">BlankMacro1</definedName>
    <definedName name="DDDDA">BlankMacro1</definedName>
    <definedName name="derwr">{"'Firr(선)'!$AS$1:$AY$62","'Firr(사)'!$AS$1:$AY$62","'Firr(회)'!$AS$1:$AY$62","'Firr(선)'!$L$1:$V$62","'Firr(사)'!$L$1:$V$62","'Firr(회)'!$L$1:$V$62"}</definedName>
    <definedName name="dfwer">{"'Firr(선)'!$AS$1:$AY$62","'Firr(사)'!$AS$1:$AY$62","'Firr(회)'!$AS$1:$AY$62","'Firr(선)'!$L$1:$V$62","'Firr(사)'!$L$1:$V$62","'Firr(회)'!$L$1:$V$62"}</definedName>
    <definedName name="dhj">{"'용역비'!$A$4:$C$8"}</definedName>
    <definedName name="Document_array">{"서울냉천 3차( 5. 6-7).xls","Sheet1"}</definedName>
    <definedName name="dsds">[4]DATA1!$A$3:$B$9</definedName>
    <definedName name="DW">{"'용역비'!$A$4:$C$8"}</definedName>
    <definedName name="EFG">{"'용역비'!$A$4:$C$8"}</definedName>
    <definedName name="EGE">{"'용역비'!$A$4:$C$8"}</definedName>
    <definedName name="ertyertye">{"'용역비'!$A$4:$C$8"}</definedName>
    <definedName name="ETYETY">{"'용역비'!$A$4:$C$8"}</definedName>
    <definedName name="etyj">{"'용역비'!$A$4:$C$8"}</definedName>
    <definedName name="etyjj">{"'용역비'!$A$4:$C$8"}</definedName>
    <definedName name="ETYJTYJ">{"'용역비'!$A$4:$C$8"}</definedName>
    <definedName name="EWEF">[0]!EWEF</definedName>
    <definedName name="ewq">{"'Firr(선)'!$AS$1:$AY$62","'Firr(사)'!$AS$1:$AY$62","'Firr(회)'!$AS$1:$AY$62","'Firr(선)'!$L$1:$V$62","'Firr(사)'!$L$1:$V$62","'Firr(회)'!$L$1:$V$62"}</definedName>
    <definedName name="FIX">#REF!</definedName>
    <definedName name="FK">{"'용역비'!$A$4:$C$8"}</definedName>
    <definedName name="gcfj" localSheetId="0">BlankMacro1</definedName>
    <definedName name="gcfj">BlankMacro1</definedName>
    <definedName name="GGGGG">{"Book1","상동3BL옥외설계계산서(1차검토분).xls"}</definedName>
    <definedName name="HH">[5]정부노임단가!$A$5:$F$215</definedName>
    <definedName name="HSGS">[6]DATA1!$A$3:$B$9</definedName>
    <definedName name="HSGS1">[7]DATA1!$A$3:$B$9</definedName>
    <definedName name="HSGS2">[8]DATA1!$A$3:$B$9</definedName>
    <definedName name="HSR">{"'용역비'!$A$4:$C$8"}</definedName>
    <definedName name="HTML_CodePage">949</definedName>
    <definedName name="HTML_Control">{"'제조(순번)'!$A$386:$A$387","'제조(순번)'!$A$1:$H$399"}</definedName>
    <definedName name="HTML_Description">""</definedName>
    <definedName name="HTML_Email">""</definedName>
    <definedName name="HTML_Header">"공사부문시중노임단가"</definedName>
    <definedName name="HTML_LastUpdate">"01-09-01"</definedName>
    <definedName name="HTML_LineAfter">FALSE</definedName>
    <definedName name="HTML_LineBefore">FALSE</definedName>
    <definedName name="HTML_Name">"동양경제연구원"</definedName>
    <definedName name="HTML_OBDlg2">TRUE</definedName>
    <definedName name="HTML_OBDlg4">TRUE</definedName>
    <definedName name="HTML_OS">0</definedName>
    <definedName name="HTML_PathFile">"C:\자료방\시중노임단가\2001년\MyHTML.htm"</definedName>
    <definedName name="HTML_Title">"공사부문-시중노임단가(2001)"</definedName>
    <definedName name="ID">'[3]Y-WORK'!$I$327:$I$539,'[3]Y-WORK'!$I$551:$I$584</definedName>
    <definedName name="IIII" localSheetId="0">BlankMacro1</definedName>
    <definedName name="IIII">BlankMacro1</definedName>
    <definedName name="IOI">{"'용역비'!$A$4:$C$8"}</definedName>
    <definedName name="J_K">#REF!</definedName>
    <definedName name="J_L">#REF!</definedName>
    <definedName name="J_M">#REF!</definedName>
    <definedName name="JH">[9]정부노임단가!$A$5:$F$215</definedName>
    <definedName name="JJ">[10]정부노임단가!$A$5:$F$215</definedName>
    <definedName name="K2_">#REF!</definedName>
    <definedName name="KK">[9]정부노임단가!$A$5:$F$215</definedName>
    <definedName name="KKKK" localSheetId="0">BlankMacro1</definedName>
    <definedName name="KKKK">BlankMacro1</definedName>
    <definedName name="LGK" localSheetId="0">BlankMacro1</definedName>
    <definedName name="LGK">BlankMacro1</definedName>
    <definedName name="li">{"'용역비'!$A$4:$C$8"}</definedName>
    <definedName name="light">"Picture 1"</definedName>
    <definedName name="Macro1">[11]!Macro1</definedName>
    <definedName name="Macro10">[11]!Macro10</definedName>
    <definedName name="Macro11">[11]!Macro11</definedName>
    <definedName name="Macro12">[11]!Macro12</definedName>
    <definedName name="Macro13">[11]!Macro13</definedName>
    <definedName name="Macro14">[11]!Macro14</definedName>
    <definedName name="Macro2">[11]!Macro2</definedName>
    <definedName name="Macro3">[11]!Macro3</definedName>
    <definedName name="Macro4">[11]!Macro4</definedName>
    <definedName name="Macro5">[11]!Macro5</definedName>
    <definedName name="Macro6">[11]!Macro6</definedName>
    <definedName name="Macro7">[11]!Macro7</definedName>
    <definedName name="Macro8">[11]!Macro8</definedName>
    <definedName name="Macro9">[11]!Macro9</definedName>
    <definedName name="MCB">#REF!</definedName>
    <definedName name="MIN.XLS">[12]!복사</definedName>
    <definedName name="MMHH" localSheetId="0">BlankMacro1</definedName>
    <definedName name="MMHH">BlankMacro1</definedName>
    <definedName name="MMMM" localSheetId="0">BlankMacro1</definedName>
    <definedName name="MMMM">BlankMacro1</definedName>
    <definedName name="MNHL">[11]Sheet1!$A$4:$H$5</definedName>
    <definedName name="Module4.Macro3">[0]!Module4.Macro3</definedName>
    <definedName name="Module6.Macro4">[0]!Module6.Macro4</definedName>
    <definedName name="MONEY">'[3]Y-WORK'!$F$21:$M$539,'[3]Y-WORK'!$F$551:$M$584</definedName>
    <definedName name="nnn" localSheetId="0">BlankMacro1</definedName>
    <definedName name="nnn">BlankMacro1</definedName>
    <definedName name="OIL">{"'용역비'!$A$4:$C$8"}</definedName>
    <definedName name="oiuytre" localSheetId="0">BlankMacro1</definedName>
    <definedName name="oiuytre">BlankMacro1</definedName>
    <definedName name="ooo" localSheetId="0">BlankMacro1</definedName>
    <definedName name="ooo">BlankMacro1</definedName>
    <definedName name="P33A">"Picture 2"</definedName>
    <definedName name="pi">3.141592654</definedName>
    <definedName name="PP">#REF!,#REF!,#REF!,#REF!,#REF!,#REF!,#REF!,#REF!,#REF!,#REF!,#REF!,#REF!,#REF!,#REF!,#REF!</definedName>
    <definedName name="PQ점수">"Dialog Frame 1"</definedName>
    <definedName name="_xlnm.Print_Area" localSheetId="3">공종별내역서!$A$1:$M$1275</definedName>
    <definedName name="_xlnm.Print_Area" localSheetId="2">공종별집계표!$A$1:$M$92</definedName>
    <definedName name="_xlnm.Print_Area" localSheetId="1">동별집계표!$A$1:$M$27</definedName>
    <definedName name="_xlnm.Print_Area" localSheetId="0">원가!$A$1:$J$31</definedName>
    <definedName name="_xlnm.Print_Titles" localSheetId="3">공종별내역서!$1:$3</definedName>
    <definedName name="_xlnm.Print_Titles" localSheetId="2">공종별집계표!$1:$4</definedName>
    <definedName name="_xlnm.Print_Titles" localSheetId="1">동별집계표!$1:$4</definedName>
    <definedName name="Q" localSheetId="0">BlankMacro1</definedName>
    <definedName name="Q">BlankMacro1</definedName>
    <definedName name="q234562456">{"'용역비'!$A$4:$C$8"}</definedName>
    <definedName name="qqq">{"서울냉천 3차( 5. 6-7).xls","Sheet1"}</definedName>
    <definedName name="qsdf">{"'Firr(선)'!$AS$1:$AY$62","'Firr(사)'!$AS$1:$AY$62","'Firr(회)'!$AS$1:$AY$62","'Firr(선)'!$L$1:$V$62","'Firr(사)'!$L$1:$V$62","'Firr(회)'!$L$1:$V$62"}</definedName>
    <definedName name="qtw" localSheetId="0">BlankMacro1</definedName>
    <definedName name="qtw">BlankMacro1</definedName>
    <definedName name="QWEQ">[0]!QWEQ</definedName>
    <definedName name="qyk">{"'용역비'!$A$4:$C$8"}</definedName>
    <definedName name="REFF">#REF!</definedName>
    <definedName name="rettw" localSheetId="0">BlankMacro1</definedName>
    <definedName name="rettw">BlankMacro1</definedName>
    <definedName name="RF" localSheetId="0">BlankMacro1</definedName>
    <definedName name="RF">BlankMacro1</definedName>
    <definedName name="rfa" localSheetId="0">BlankMacro1</definedName>
    <definedName name="rfa">BlankMacro1</definedName>
    <definedName name="RH">{"'용역비'!$A$4:$C$8"}</definedName>
    <definedName name="RJRJ" localSheetId="0">BlankMacro1</definedName>
    <definedName name="RJRJ">BlankMacro1</definedName>
    <definedName name="RJRKJRKJR" localSheetId="0">BlankMacro1</definedName>
    <definedName name="RJRKJRKJR">BlankMacro1</definedName>
    <definedName name="RLTJD" localSheetId="0">BlankMacro1</definedName>
    <definedName name="RLTJD">BlankMacro1</definedName>
    <definedName name="Royalty" hidden="1">{#N/A,#N/A,FALSE,"Sheet1"}</definedName>
    <definedName name="Royalty1">#REF!</definedName>
    <definedName name="RTGH">{"'용역비'!$A$4:$C$8"}</definedName>
    <definedName name="rth">{"'용역비'!$A$4:$C$8"}</definedName>
    <definedName name="rtttt" localSheetId="0">BlankMacro1</definedName>
    <definedName name="rtttt">BlankMacro1</definedName>
    <definedName name="rtttttttt" localSheetId="0">BlankMacro1</definedName>
    <definedName name="rtttttttt">BlankMacro1</definedName>
    <definedName name="RYUIRYU">{"'용역비'!$A$4:$C$8"}</definedName>
    <definedName name="ryuk">{"'용역비'!$A$4:$C$8"}</definedName>
    <definedName name="SDAS">{"'Firr(선)'!$AS$1:$AY$62","'Firr(사)'!$AS$1:$AY$62","'Firr(회)'!$AS$1:$AY$62","'Firr(선)'!$L$1:$V$62","'Firr(사)'!$L$1:$V$62","'Firr(회)'!$L$1:$V$62"}</definedName>
    <definedName name="sdryhj">{"'용역비'!$A$4:$C$8"}</definedName>
    <definedName name="SE">{"'용역비'!$A$4:$C$8"}</definedName>
    <definedName name="skt" localSheetId="0">BlankMacro1</definedName>
    <definedName name="skt">BlankMacro1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1</definedName>
    <definedName name="solver_val">0</definedName>
    <definedName name="srth">{"'용역비'!$A$4:$C$8"}</definedName>
    <definedName name="SSD">{"'Sheet1'!$A$4:$M$21","'Sheet1'!$J$17:$K$19"}</definedName>
    <definedName name="sssss" localSheetId="0">BlankMacro1</definedName>
    <definedName name="sssss">BlankMacro1</definedName>
    <definedName name="STS">{"'용역비'!$A$4:$C$8"}</definedName>
    <definedName name="t" localSheetId="0">BlankMacro1</definedName>
    <definedName name="t">BlankMacro1</definedName>
    <definedName name="TEYJ">{"'용역비'!$A$4:$C$8"}</definedName>
    <definedName name="TFUI">{"'용역비'!$A$4:$C$8"}</definedName>
    <definedName name="TJHKLHGF" localSheetId="0">BlankMacro1</definedName>
    <definedName name="TJHKLHGF">BlankMacro1</definedName>
    <definedName name="TTTT" localSheetId="0">BlankMacro1</definedName>
    <definedName name="TTTT">BlankMacro1</definedName>
    <definedName name="tu">{"'용역비'!$A$4:$C$8"}</definedName>
    <definedName name="tuilol">{"'용역비'!$A$4:$C$8"}</definedName>
    <definedName name="TUIO">{"'용역비'!$A$4:$C$8"}</definedName>
    <definedName name="TUIO.L">{"'용역비'!$A$4:$C$8"}</definedName>
    <definedName name="TUIOTUI">{"'용역비'!$A$4:$C$8"}</definedName>
    <definedName name="TV" localSheetId="0">BlankMacro1</definedName>
    <definedName name="TV">BlankMacro1</definedName>
    <definedName name="TYJ">{"'용역비'!$A$4:$C$8"}</definedName>
    <definedName name="tyje">{"'용역비'!$A$4:$C$8"}</definedName>
    <definedName name="tyjet">{"'용역비'!$A$4:$C$8"}</definedName>
    <definedName name="tyu">{"'용역비'!$A$4:$C$8"}</definedName>
    <definedName name="ulo">{"'용역비'!$A$4:$C$8"}</definedName>
    <definedName name="UNI_FILT_OFFSPEC">2</definedName>
    <definedName name="UNI_FILT_ONSPEC">1</definedName>
    <definedName name="UNI_NOTHING">0</definedName>
    <definedName name="UNI_PRES_FILTER">1</definedName>
    <definedName name="UNI_PRES_HEADINGS">16</definedName>
    <definedName name="UNI_PRES_INVERT">2</definedName>
    <definedName name="UNI_PRES_MATRIX">4</definedName>
    <definedName name="UNI_PRES_MERGED">8</definedName>
    <definedName name="UNI_PRES_OUTLIERS">32</definedName>
    <definedName name="UNI_RET_ATTRIB">64</definedName>
    <definedName name="UNI_RET_CONF">32</definedName>
    <definedName name="UNI_RET_DESC">4</definedName>
    <definedName name="UNI_RET_EQUIP">1</definedName>
    <definedName name="UNI_RET_OFFSPEC">512</definedName>
    <definedName name="UNI_RET_ONSPEC">256</definedName>
    <definedName name="UNI_RET_PROP">32</definedName>
    <definedName name="UNI_RET_PROPDESC">64</definedName>
    <definedName name="UNI_RET_SMPLPNT">4</definedName>
    <definedName name="UNI_RET_SPECMAX">2048</definedName>
    <definedName name="UNI_RET_SPECMIN">1024</definedName>
    <definedName name="UNI_RET_TAG">1</definedName>
    <definedName name="UNI_RET_TESTTIME">128</definedName>
    <definedName name="UNI_RET_TIME">8</definedName>
    <definedName name="UNI_RET_UNIT">2</definedName>
    <definedName name="UNI_RET_VALUE">16</definedName>
    <definedName name="UTI">{"'용역비'!$A$4:$C$8"}</definedName>
    <definedName name="UTIOL">{"'용역비'!$A$4:$C$8"}</definedName>
    <definedName name="UUUUU" localSheetId="0">BlankMacro1</definedName>
    <definedName name="UUUUU">BlankMacro1</definedName>
    <definedName name="ve">{"'Firr(선)'!$AS$1:$AY$62","'Firr(사)'!$AS$1:$AY$62","'Firr(회)'!$AS$1:$AY$62","'Firr(선)'!$L$1:$V$62","'Firr(사)'!$L$1:$V$62","'Firr(회)'!$L$1:$V$62"}</definedName>
    <definedName name="wdes">#N/A</definedName>
    <definedName name="WIDE">#REF!</definedName>
    <definedName name="WQR" hidden="1">{#N/A,#N/A,FALSE,"Sheet1"}</definedName>
    <definedName name="wrty">{"'용역비'!$A$4:$C$8"}</definedName>
    <definedName name="wrtyrtyrt">{"'용역비'!$A$4:$C$8"}</definedName>
    <definedName name="wrtywrtywr">{"'용역비'!$A$4:$C$8"}</definedName>
    <definedName name="wuy">{"'용역비'!$A$4:$C$8"}</definedName>
    <definedName name="WWWW" localSheetId="0">BlankMacro1</definedName>
    <definedName name="WWWW">BlankMacro1</definedName>
    <definedName name="xxca">{"'Firr(선)'!$AS$1:$AY$62","'Firr(사)'!$AS$1:$AY$62","'Firr(회)'!$AS$1:$AY$62","'Firr(선)'!$L$1:$V$62","'Firr(사)'!$L$1:$V$62","'Firr(회)'!$L$1:$V$62"}</definedName>
    <definedName name="XXXXXX">{"'공사부문'!$A$6:$A$32"}</definedName>
    <definedName name="YFU">{"'용역비'!$A$4:$C$8"}</definedName>
    <definedName name="YL">{"'용역비'!$A$4:$C$8"}</definedName>
    <definedName name="yu">{"'용역비'!$A$4:$C$8"}</definedName>
    <definedName name="YUK">{"'용역비'!$A$4:$C$8"}</definedName>
    <definedName name="YUKOI">{"'용역비'!$A$4:$C$8"}</definedName>
    <definedName name="YYYY" localSheetId="0">BlankMacro1</definedName>
    <definedName name="YYYY">BlankMacro1</definedName>
    <definedName name="ㄱㄱㄱㄱㄱ">{"'용역비'!$A$4:$C$8"}</definedName>
    <definedName name="ㄱㄱㄱㄱㄱㄱ">{"'용역비'!$A$4:$C$8"}</definedName>
    <definedName name="ㄱ노ㅛㄱ서" localSheetId="0">BlankMacro1</definedName>
    <definedName name="ㄱ노ㅛㄱ서">BlankMacro1</definedName>
    <definedName name="가나다">[0]!가나다</definedName>
    <definedName name="가전제품" localSheetId="0">BlankMacro1</definedName>
    <definedName name="가전제품">BlankMacro1</definedName>
    <definedName name="간선">[13]DATA1!$A$3:$B$9</definedName>
    <definedName name="간지1" localSheetId="0">BlankMacro1</definedName>
    <definedName name="간지1">BlankMacro1</definedName>
    <definedName name="갑지2" localSheetId="0">BlankMacro1</definedName>
    <definedName name="갑지2">BlankMacro1</definedName>
    <definedName name="건목">53461</definedName>
    <definedName name="건축" localSheetId="0">BlankMacro1</definedName>
    <definedName name="건축">BlankMacro1</definedName>
    <definedName name="건축내역1" localSheetId="0">BlankMacro1</definedName>
    <definedName name="건축내역1">BlankMacro1</definedName>
    <definedName name="건축도급" localSheetId="0">BlankMacro1</definedName>
    <definedName name="건축도급">BlankMacro1</definedName>
    <definedName name="견적조" localSheetId="0">BlankMacro1</definedName>
    <definedName name="견적조">BlankMacro1</definedName>
    <definedName name="견적조건" localSheetId="0">BlankMacro1</definedName>
    <definedName name="견적조건">BlankMacro1</definedName>
    <definedName name="견적조건22" localSheetId="0">BlankMacro1</definedName>
    <definedName name="견적조건22">BlankMacro1</definedName>
    <definedName name="경비실집계" localSheetId="0">BlankMacro1</definedName>
    <definedName name="경비실집계">BlankMacro1</definedName>
    <definedName name="경비집계">{"'용역비'!$A$4:$C$8"}</definedName>
    <definedName name="경순" localSheetId="0">BlankMacro1</definedName>
    <definedName name="경순">BlankMacro1</definedName>
    <definedName name="고양이" localSheetId="0">BlankMacro1</definedName>
    <definedName name="고양이">BlankMacro1</definedName>
    <definedName name="곡동">{"'Firr(선)'!$AS$1:$AY$62","'Firr(사)'!$AS$1:$AY$62","'Firr(회)'!$AS$1:$AY$62","'Firr(선)'!$L$1:$V$62","'Firr(사)'!$L$1:$V$62","'Firr(회)'!$L$1:$V$62"}</definedName>
    <definedName name="공구손료">3%</definedName>
    <definedName name="공법비교" localSheetId="0">BlankMacro1</definedName>
    <definedName name="공법비교">BlankMacro1</definedName>
    <definedName name="공비" localSheetId="0">BlankMacro1</definedName>
    <definedName name="공비">BlankMacro1</definedName>
    <definedName name="곽동준">{"'Firr(선)'!$AS$1:$AY$62","'Firr(사)'!$AS$1:$AY$62","'Firr(회)'!$AS$1:$AY$62","'Firr(선)'!$L$1:$V$62","'Firr(사)'!$L$1:$V$62","'Firr(회)'!$L$1:$V$62"}</definedName>
    <definedName name="곽동중">{"'Firr(선)'!$AS$1:$AY$62","'Firr(사)'!$AS$1:$AY$62","'Firr(회)'!$AS$1:$AY$62","'Firr(선)'!$L$1:$V$62","'Firr(사)'!$L$1:$V$62","'Firr(회)'!$L$1:$V$62"}</definedName>
    <definedName name="관급">#REF!,#REF!,#REF!</definedName>
    <definedName name="관리노인정" localSheetId="0">BlankMacro1</definedName>
    <definedName name="관리노인정">BlankMacro1</definedName>
    <definedName name="관리사무소" localSheetId="0">BlankMacro1</definedName>
    <definedName name="관리사무소">BlankMacro1</definedName>
    <definedName name="구분" localSheetId="0">BlankMacro1</definedName>
    <definedName name="구분">BlankMacro1</definedName>
    <definedName name="금융비용최종" localSheetId="0">BlankMacro1</definedName>
    <definedName name="금융비용최종">BlankMacro1</definedName>
    <definedName name="기Q">"기성세부내역서!$B$89"</definedName>
    <definedName name="기계3" localSheetId="0">BlankMacro1</definedName>
    <definedName name="기계3">BlankMacro1</definedName>
    <definedName name="기계4" localSheetId="0">BlankMacro1</definedName>
    <definedName name="기계4">BlankMacro1</definedName>
    <definedName name="기구1" localSheetId="0">BlankMacro1</definedName>
    <definedName name="기구1">BlankMacro1</definedName>
    <definedName name="기구4" localSheetId="0">BlankMacro1</definedName>
    <definedName name="기구4">BlankMacro1</definedName>
    <definedName name="기성" localSheetId="0">BlankMacro1</definedName>
    <definedName name="기성">BlankMacro1</definedName>
    <definedName name="기성품" localSheetId="0">BlankMacro1</definedName>
    <definedName name="기성품">BlankMacro1</definedName>
    <definedName name="김1">{"'Firr(선)'!$AS$1:$AY$62","'Firr(사)'!$AS$1:$AY$62","'Firr(회)'!$AS$1:$AY$62","'Firr(선)'!$L$1:$V$62","'Firr(사)'!$L$1:$V$62","'Firr(회)'!$L$1:$V$62"}</definedName>
    <definedName name="김동">{"'Firr(선)'!$AS$1:$AY$62","'Firr(사)'!$AS$1:$AY$62","'Firr(회)'!$AS$1:$AY$62","'Firr(선)'!$L$1:$V$62","'Firr(사)'!$L$1:$V$62","'Firr(회)'!$L$1:$V$62"}</definedName>
    <definedName name="김동준">{"'Firr(선)'!$AS$1:$AY$62","'Firr(사)'!$AS$1:$AY$62","'Firr(회)'!$AS$1:$AY$62","'Firr(선)'!$L$1:$V$62","'Firr(사)'!$L$1:$V$62","'Firr(회)'!$L$1:$V$62"}</definedName>
    <definedName name="ㄲ" localSheetId="0">BlankMacro1</definedName>
    <definedName name="ㄲ">BlankMacro1</definedName>
    <definedName name="ㄳㄳㄳㄳ">{"'용역비'!$A$4:$C$8"}</definedName>
    <definedName name="ㄴㄴ">{"'용역비'!$A$4:$C$8"}</definedName>
    <definedName name="ㄴㅂㅈ">[0]!ㄴㅂㅈ</definedName>
    <definedName name="ㄴㅅㅅㄴㄴㅅㄴ" localSheetId="0">BlankMacro1</definedName>
    <definedName name="ㄴㅅㅅㄴㄴㅅㄴ">BlankMacro1</definedName>
    <definedName name="ㄴㅇㄴㄴㅇㅇㄴ" localSheetId="0">BlankMacro1</definedName>
    <definedName name="ㄴㅇㄴㄴㅇㅇㄴ">BlankMacro1</definedName>
    <definedName name="ㄴㅇㄻㄴㅇㄹ">{"'용역비'!$A$4:$C$8"}</definedName>
    <definedName name="난간대집계표" localSheetId="0">BlankMacro1</definedName>
    <definedName name="난간대집계표">BlankMacro1</definedName>
    <definedName name="난방">{"서울냉천 3차( 5. 6-7).xls","Sheet1"}</definedName>
    <definedName name="남덕" localSheetId="0">BlankMacro1</definedName>
    <definedName name="남덕">BlankMacro1</definedName>
    <definedName name="남덕1" localSheetId="0">BlankMacro1</definedName>
    <definedName name="남덕1">BlankMacro1</definedName>
    <definedName name="내선">49296</definedName>
    <definedName name="내역_목문짝" localSheetId="0">BlankMacro1</definedName>
    <definedName name="내역_목문짝">BlankMacro1</definedName>
    <definedName name="노임1" localSheetId="0">BlankMacro1</definedName>
    <definedName name="노임1">BlankMacro1</definedName>
    <definedName name="노임2" localSheetId="0">BlankMacro1</definedName>
    <definedName name="노임2">BlankMacro1</definedName>
    <definedName name="ㄷ6ㅓ">{"'용역비'!$A$4:$C$8"}</definedName>
    <definedName name="ㄷㄱㄷㄱㄷㄱ">{"'용역비'!$A$4:$C$8"}</definedName>
    <definedName name="ㄷㄱㅎㅀㅇㅎ" localSheetId="0">BlankMacro1</definedName>
    <definedName name="ㄷㄱㅎㅀㅇㅎ">BlankMacro1</definedName>
    <definedName name="ㄷㄷㄱㄱ">{"'용역비'!$A$4:$C$8"}</definedName>
    <definedName name="ㄷㅈ">{"Book1","상동3BL옥외설계계산서(1차검토분).xls"}</definedName>
    <definedName name="ㄷㅍㅂ">{"'용역비'!$A$4:$C$8"}</definedName>
    <definedName name="다락방" localSheetId="0">BlankMacro1</definedName>
    <definedName name="다락방">BlankMacro1</definedName>
    <definedName name="다시" localSheetId="0">BlankMacro1</definedName>
    <definedName name="다시">BlankMacro1</definedName>
    <definedName name="단위">[13]DATA1!$A$3:$B$9</definedName>
    <definedName name="단위세대" localSheetId="0">BlankMacro1</definedName>
    <definedName name="단위세대">BlankMacro1</definedName>
    <definedName name="달래강돌">13326</definedName>
    <definedName name="대관공사비">{"'건축내역'!$A$1:$L$413"}</definedName>
    <definedName name="동" localSheetId="0">BlankMacro1</definedName>
    <definedName name="동">BlankMacro1</definedName>
    <definedName name="동준">{"'Firr(선)'!$AS$1:$AY$62","'Firr(사)'!$AS$1:$AY$62","'Firr(회)'!$AS$1:$AY$62","'Firr(선)'!$L$1:$V$62","'Firr(사)'!$L$1:$V$62","'Firr(회)'!$L$1:$V$62"}</definedName>
    <definedName name="동준친">{"'Firr(선)'!$AS$1:$AY$62","'Firr(사)'!$AS$1:$AY$62","'Firr(회)'!$AS$1:$AY$62","'Firr(선)'!$L$1:$V$62","'Firr(사)'!$L$1:$V$62","'Firr(회)'!$L$1:$V$62"}</definedName>
    <definedName name="똥개" localSheetId="0">BlankMacro1</definedName>
    <definedName name="똥개">BlankMacro1</definedName>
    <definedName name="ㄹㄹㄹㄹ">{"'Firr(선)'!$AS$1:$AY$62","'Firr(사)'!$AS$1:$AY$62","'Firr(회)'!$AS$1:$AY$62","'Firr(선)'!$L$1:$V$62","'Firr(사)'!$L$1:$V$62","'Firr(회)'!$L$1:$V$62"}</definedName>
    <definedName name="러러러" localSheetId="0">BlankMacro1</definedName>
    <definedName name="러러러">BlankMacro1</definedName>
    <definedName name="로ㅓ허ㅗ하">{"'자리배치도'!$AG$1:$CI$28"}</definedName>
    <definedName name="료">{"'용역비'!$A$4:$C$8"}</definedName>
    <definedName name="류효정">{"'Firr(선)'!$AS$1:$AY$62","'Firr(사)'!$AS$1:$AY$62","'Firr(회)'!$AS$1:$AY$62","'Firr(선)'!$L$1:$V$62","'Firr(사)'!$L$1:$V$62","'Firr(회)'!$L$1:$V$62"}</definedName>
    <definedName name="ㅀㅀ">{"'Firr(선)'!$AS$1:$AY$62","'Firr(사)'!$AS$1:$AY$62","'Firr(회)'!$AS$1:$AY$62","'Firr(선)'!$L$1:$V$62","'Firr(사)'!$L$1:$V$62","'Firr(회)'!$L$1:$V$62"}</definedName>
    <definedName name="ㅁㄴㄴㄴㄴㅇㅇ" localSheetId="0">BlankMacro1</definedName>
    <definedName name="ㅁㄴㄴㄴㄴㅇㅇ">BlankMacro1</definedName>
    <definedName name="ㅁㄴㅇㄻㄴㅇㄹㄴㅁㅎㄴㅇㅎ">{"'용역비'!$A$4:$C$8"}</definedName>
    <definedName name="ㅁㄴㅇㅁ">{"'용역비'!$A$4:$C$8"}</definedName>
    <definedName name="ㅁㅁㅁㅁㅁ">{"'용역비'!$A$4:$C$8"}</definedName>
    <definedName name="ㅁㅇ" localSheetId="0">BlankMacro1</definedName>
    <definedName name="ㅁㅇ">BlankMacro1</definedName>
    <definedName name="모듈" localSheetId="0">BlankMacro1</definedName>
    <definedName name="모듈">BlankMacro1</definedName>
    <definedName name="모양" localSheetId="0">BlankMacro1</definedName>
    <definedName name="모양">BlankMacro1</definedName>
    <definedName name="물량" localSheetId="0">BlankMacro1</definedName>
    <definedName name="물량">BlankMacro1</definedName>
    <definedName name="물량산출서" localSheetId="0">BlankMacro1</definedName>
    <definedName name="물량산출서">BlankMacro1</definedName>
    <definedName name="물량산출서2" localSheetId="0">BlankMacro1</definedName>
    <definedName name="물량산출서2">BlankMacro1</definedName>
    <definedName name="ㅂ" localSheetId="0">BlankMacro1</definedName>
    <definedName name="ㅂ">BlankMacro1</definedName>
    <definedName name="ㅂㅂㅂㅂㅂㅂ">{"'용역비'!$A$4:$C$8"}</definedName>
    <definedName name="ㅂㅈㄷㄱㄳ" localSheetId="0">BlankMacro1</definedName>
    <definedName name="ㅂㅈㄷㄱㄳ">BlankMacro1</definedName>
    <definedName name="ㅂㅈㅂㄷㅂㄷ" localSheetId="0">BlankMacro1</definedName>
    <definedName name="ㅂㅈㅂㄷㅂㄷ">BlankMacro1</definedName>
    <definedName name="ㅂㅈㅂㅈㅂㅈ" localSheetId="0">BlankMacro1</definedName>
    <definedName name="ㅂㅈㅂㅈㅂㅈ">BlankMacro1</definedName>
    <definedName name="발">[8]DATA1!$A$3:$B$9</definedName>
    <definedName name="발주계획">{"'자리배치도'!$AG$1:$CI$28"}</definedName>
    <definedName name="방부각재">931007</definedName>
    <definedName name="방부원주">1064010</definedName>
    <definedName name="방부판재">1037435</definedName>
    <definedName name="배전">182333</definedName>
    <definedName name="배토판19ton">"Picture 11"</definedName>
    <definedName name="배토판32ton">"Picture 10"</definedName>
    <definedName name="변경물량내역" localSheetId="0">BlankMacro1</definedName>
    <definedName name="변경물량내역">BlankMacro1</definedName>
    <definedName name="보통">34360</definedName>
    <definedName name="복사">[14]!복사</definedName>
    <definedName name="복사준비">[15]!복사준비</definedName>
    <definedName name="분개표">{"서울냉천 3차( 5. 6-7).xls","Sheet1"}</definedName>
    <definedName name="분뇨처리장장" localSheetId="0">BlankMacro1</definedName>
    <definedName name="분뇨처리장장">BlankMacro1</definedName>
    <definedName name="분전반" localSheetId="0">BlankMacro1</definedName>
    <definedName name="분전반">BlankMacro1</definedName>
    <definedName name="분전반제조총괄표">{"'건축내역'!$A$1:$L$413"}</definedName>
    <definedName name="비계공">66149</definedName>
    <definedName name="비교">255</definedName>
    <definedName name="비교표1">255</definedName>
    <definedName name="사진" localSheetId="0">BlankMacro1</definedName>
    <definedName name="사진">BlankMacro1</definedName>
    <definedName name="산출근거" localSheetId="0">BlankMacro1</definedName>
    <definedName name="산출근거">BlankMacro1</definedName>
    <definedName name="새로" localSheetId="0">BlankMacro1</definedName>
    <definedName name="새로">BlankMacro1</definedName>
    <definedName name="새로운304동" localSheetId="0">BlankMacro1</definedName>
    <definedName name="새로운304동">BlankMacro1</definedName>
    <definedName name="석재받은의뢰업체">255</definedName>
    <definedName name="세부내역TV" localSheetId="0">BlankMacro1</definedName>
    <definedName name="세부내역TV">BlankMacro1</definedName>
    <definedName name="셋트앵커">2131</definedName>
    <definedName name="셋트앵커2">685.55</definedName>
    <definedName name="소14">{"Book1","상동3BL옥외설계계산서(1차검토분).xls"}</definedName>
    <definedName name="소16">{"Book1","상동3BL옥외설계계산서(1차검토분).xls"}</definedName>
    <definedName name="수량산출" localSheetId="0">BlankMacro1</definedName>
    <definedName name="수량산출">BlankMacro1</definedName>
    <definedName name="수량산출2" localSheetId="0">BlankMacro1</definedName>
    <definedName name="수량산출2">BlankMacro1</definedName>
    <definedName name="수량산출5" localSheetId="0">BlankMacro1</definedName>
    <definedName name="수량산출5">BlankMacro1</definedName>
    <definedName name="수량산출서표지" localSheetId="0">BlankMacro1</definedName>
    <definedName name="수량산출서표지">BlankMacro1</definedName>
    <definedName name="스텐레스판">2149455</definedName>
    <definedName name="승인" localSheetId="0">BlankMacro1</definedName>
    <definedName name="승인">BlankMacro1</definedName>
    <definedName name="시멘" localSheetId="0">BlankMacro1</definedName>
    <definedName name="시멘">BlankMacro1</definedName>
    <definedName name="시멘6" localSheetId="0">BlankMacro1</definedName>
    <definedName name="시멘6">BlankMacro1</definedName>
    <definedName name="시멘트6" localSheetId="0">BlankMacro1</definedName>
    <definedName name="시멘트6">BlankMacro1</definedName>
    <definedName name="신규" localSheetId="0">BlankMacro1</definedName>
    <definedName name="신규">BlankMacro1</definedName>
    <definedName name="실습동" localSheetId="0">BlankMacro1</definedName>
    <definedName name="실습동">BlankMacro1</definedName>
    <definedName name="십습동" localSheetId="0">BlankMacro1</definedName>
    <definedName name="십습동">BlankMacro1</definedName>
    <definedName name="ㅇㄴ">{"'건축내역'!$A$1:$L$413"}</definedName>
    <definedName name="ㅇㄴㅁ" localSheetId="0">BlankMacro1</definedName>
    <definedName name="ㅇㄴㅁ">BlankMacro1</definedName>
    <definedName name="ㅇㅁㄴㅇㅁ" localSheetId="0">BlankMacro1</definedName>
    <definedName name="ㅇㅁㄴㅇㅁ">BlankMacro1</definedName>
    <definedName name="ㅇㅇㅇㅇ" localSheetId="0">BlankMacro1</definedName>
    <definedName name="ㅇㅇㅇㅇ">BlankMacro1</definedName>
    <definedName name="ㅇㅎㅇㅎ">{"'용역비'!$A$4:$C$8"}</definedName>
    <definedName name="ㅇ허ㅗㅓ" localSheetId="0">BlankMacro1</definedName>
    <definedName name="ㅇ허ㅗㅓ">BlankMacro1</definedName>
    <definedName name="ㅇ호">{"'용역비'!$A$4:$C$8"}</definedName>
    <definedName name="ㅇ호ㅓ">{"'용역비'!$A$4:$C$8"}</definedName>
    <definedName name="ㅇ호ㅓㅇㅎ">{"'용역비'!$A$4:$C$8"}</definedName>
    <definedName name="ㅇ호ㅓㅇ호ㅓ">{"'용역비'!$A$4:$C$8"}</definedName>
    <definedName name="ㅇ호ㅓㅎ">{"'용역비'!$A$4:$C$8"}</definedName>
    <definedName name="ㅇ호ㅓ호ㅓ">{"'용역비'!$A$4:$C$8"}</definedName>
    <definedName name="아러ㅏ러">{"'Firr(선)'!$AS$1:$AY$62","'Firr(사)'!$AS$1:$AY$62","'Firr(회)'!$AS$1:$AY$62","'Firr(선)'!$L$1:$V$62","'Firr(사)'!$L$1:$V$62","'Firr(회)'!$L$1:$V$62"}</definedName>
    <definedName name="아파트내역2">{"'Sheet1'!$A$4:$M$21","'Sheet1'!$J$17:$K$19"}</definedName>
    <definedName name="양중계획" localSheetId="0">BlankMacro1</definedName>
    <definedName name="양중계획">BlankMacro1</definedName>
    <definedName name="어">{"'용역비'!$A$4:$C$8"}</definedName>
    <definedName name="옥외토공" localSheetId="0">BlankMacro1</definedName>
    <definedName name="옥외토공">BlankMacro1</definedName>
    <definedName name="외부" localSheetId="0">BlankMacro1</definedName>
    <definedName name="외부">BlankMacro1</definedName>
    <definedName name="우로복사">[15]!우로복사</definedName>
    <definedName name="이가">{"'Firr(선)'!$AS$1:$AY$62","'Firr(사)'!$AS$1:$AY$62","'Firr(회)'!$AS$1:$AY$62","'Firr(선)'!$L$1:$V$62","'Firr(사)'!$L$1:$V$62","'Firr(회)'!$L$1:$V$62"}</definedName>
    <definedName name="이만웅" localSheetId="0">BlankMacro1</definedName>
    <definedName name="이만웅">BlankMacro1</definedName>
    <definedName name="이상" localSheetId="0">BlankMacro1</definedName>
    <definedName name="이상">BlankMacro1</definedName>
    <definedName name="이이" localSheetId="0">BlankMacro1</definedName>
    <definedName name="이이">BlankMacro1</definedName>
    <definedName name="이준석">{"서울냉천 3차( 5. 6-7).xls","Sheet1"}</definedName>
    <definedName name="이형철근">266523</definedName>
    <definedName name="인쇄">[15]!인쇄</definedName>
    <definedName name="인원장비" localSheetId="0">BlankMacro1</definedName>
    <definedName name="인원장비">BlankMacro1</definedName>
    <definedName name="일산사업팀" localSheetId="0">BlankMacro1</definedName>
    <definedName name="일산사업팀">BlankMacro1</definedName>
    <definedName name="ㅈ56ㅕ">{"'용역비'!$A$4:$C$8"}</definedName>
    <definedName name="ㅈㄷㄱ">{"Book1","상동3BL옥외설계계산서(1차검토분).xls"}</definedName>
    <definedName name="ㅈㄷㄱㄷㄱㄷ">{"'용역비'!$A$4:$C$8"}</definedName>
    <definedName name="ㅈㅅ그ㅕ" localSheetId="0">BlankMacro1</definedName>
    <definedName name="ㅈㅅ그ㅕ">BlankMacro1</definedName>
    <definedName name="ㅈㅇ">{"'용역비'!$A$4:$C$8"}</definedName>
    <definedName name="ㅈㅈㅂㅈ" localSheetId="0">BlankMacro1</definedName>
    <definedName name="ㅈㅈㅂㅈ">BlankMacro1</definedName>
    <definedName name="ㅈㅈㅈ" localSheetId="0">BlankMacro1</definedName>
    <definedName name="ㅈㅈㅈ">BlankMacro1</definedName>
    <definedName name="ㅈㅈㅈㅈㅈ" localSheetId="0">BlankMacro1</definedName>
    <definedName name="ㅈㅈㅈㅈㅈ">BlankMacro1</definedName>
    <definedName name="ㅈㅈㅈㅈㅈㅈ">{"'용역비'!$A$4:$C$8"}</definedName>
    <definedName name="자립1" localSheetId="0">BlankMacro1</definedName>
    <definedName name="자립1">BlankMacro1</definedName>
    <definedName name="자재청구1" localSheetId="0">BlankMacro1</definedName>
    <definedName name="자재청구1">BlankMacro1</definedName>
    <definedName name="자재청구서1" localSheetId="0">BlankMacro1</definedName>
    <definedName name="자재청구서1">BlankMacro1</definedName>
    <definedName name="자재청구서2" localSheetId="0">BlankMacro1</definedName>
    <definedName name="자재청구서2">BlankMacro1</definedName>
    <definedName name="잔">{"Book1","상동3BL옥외설계계산서(1차검토분).xls"}</definedName>
    <definedName name="잡자재비">2%</definedName>
    <definedName name="재료노무합계">{"'건축내역'!$A$1:$L$413"}</definedName>
    <definedName name="재집">{"'용역비'!$A$4:$C$8"}</definedName>
    <definedName name="저케">62694</definedName>
    <definedName name="전공">64000</definedName>
    <definedName name="전기기사1급">64800</definedName>
    <definedName name="전기기사2급">62990</definedName>
    <definedName name="전선관부속품비">15%</definedName>
    <definedName name="전시">{"'용역비'!$A$4:$C$8"}</definedName>
    <definedName name="전시물량">{"'공사부문'!$A$6:$A$32"}</definedName>
    <definedName name="전시시설물">{"'용역비'!$A$4:$C$8"}</definedName>
    <definedName name="전체제조총괄표">{"'건축내역'!$A$1:$L$413"}</definedName>
    <definedName name="제수추가">{"'용역비'!$A$4:$C$8"}</definedName>
    <definedName name="조">{"'Firr(선)'!$AS$1:$AY$62","'Firr(사)'!$AS$1:$AY$62","'Firr(회)'!$AS$1:$AY$62","'Firr(선)'!$L$1:$V$62","'Firr(사)'!$L$1:$V$62","'Firr(회)'!$L$1:$V$62"}</definedName>
    <definedName name="조경">54828</definedName>
    <definedName name="조경변경">45400</definedName>
    <definedName name="조효">{"'Firr(선)'!$AS$1:$AY$62","'Firr(사)'!$AS$1:$AY$62","'Firr(회)'!$AS$1:$AY$62","'Firr(선)'!$L$1:$V$62","'Firr(사)'!$L$1:$V$62","'Firr(회)'!$L$1:$V$62"}</definedName>
    <definedName name="조효석">{"'Firr(선)'!$AS$1:$AY$62","'Firr(사)'!$AS$1:$AY$62","'Firr(회)'!$AS$1:$AY$62","'Firr(선)'!$L$1:$V$62","'Firr(사)'!$L$1:$V$62","'Firr(회)'!$L$1:$V$62"}</definedName>
    <definedName name="주상" localSheetId="0">BlankMacro1</definedName>
    <definedName name="주상">BlankMacro1</definedName>
    <definedName name="주상도" localSheetId="0">BlankMacro1</definedName>
    <definedName name="주상도">BlankMacro1</definedName>
    <definedName name="줄눈">46760</definedName>
    <definedName name="지우기">[15]!지우기</definedName>
    <definedName name="집계표" localSheetId="0">BlankMacro1</definedName>
    <definedName name="집계표">BlankMacro1</definedName>
    <definedName name="천공집계" localSheetId="0">BlankMacro1</definedName>
    <definedName name="천공집계">BlankMacro1</definedName>
    <definedName name="천사">{"'용역비'!$A$4:$C$8"}</definedName>
    <definedName name="천천천" localSheetId="0">BlankMacro1</definedName>
    <definedName name="천천천">BlankMacro1</definedName>
    <definedName name="철도신호공">88110</definedName>
    <definedName name="청구서" localSheetId="0">BlankMacro1</definedName>
    <definedName name="청구서">BlankMacro1</definedName>
    <definedName name="총" localSheetId="0">BlankMacro1</definedName>
    <definedName name="총">BlankMacro1</definedName>
    <definedName name="총갑지" localSheetId="0">BlankMacro1</definedName>
    <definedName name="총갑지">BlankMacro1</definedName>
    <definedName name="ㅋㅌ">{"'용역비'!$A$4:$C$8"}</definedName>
    <definedName name="타" localSheetId="0">BlankMacro1</definedName>
    <definedName name="타">BlankMacro1</definedName>
    <definedName name="타이" localSheetId="0">BlankMacro1</definedName>
    <definedName name="타이">BlankMacro1</definedName>
    <definedName name="템" localSheetId="0">BlankMacro1</definedName>
    <definedName name="템">BlankMacro1</definedName>
    <definedName name="템2" localSheetId="0">BlankMacro1</definedName>
    <definedName name="템2">BlankMacro1</definedName>
    <definedName name="템3" localSheetId="0">BlankMacro1</definedName>
    <definedName name="템3">BlankMacro1</definedName>
    <definedName name="템4" localSheetId="0">BlankMacro1</definedName>
    <definedName name="템4">BlankMacro1</definedName>
    <definedName name="템5" localSheetId="0">BlankMacro1</definedName>
    <definedName name="템5">BlankMacro1</definedName>
    <definedName name="템6" localSheetId="0">BlankMacro1</definedName>
    <definedName name="템6">BlankMacro1</definedName>
    <definedName name="템르리트모듈3" localSheetId="0">BlankMacro1</definedName>
    <definedName name="템르리트모듈3">BlankMacro1</definedName>
    <definedName name="템프리트모듈" localSheetId="0">BlankMacro1</definedName>
    <definedName name="템프리트모듈">BlankMacro1</definedName>
    <definedName name="템프리트모듈3" localSheetId="0">BlankMacro1</definedName>
    <definedName name="템프리트모듈3">BlankMacro1</definedName>
    <definedName name="템프리트모듈4" localSheetId="0">BlankMacro1</definedName>
    <definedName name="템프리트모듈4">BlankMacro1</definedName>
    <definedName name="템플" localSheetId="0">BlankMacro1</definedName>
    <definedName name="템플">BlankMacro1</definedName>
    <definedName name="템플2" localSheetId="0">BlankMacro1</definedName>
    <definedName name="템플2">BlankMacro1</definedName>
    <definedName name="템플3" localSheetId="0">BlankMacro1</definedName>
    <definedName name="템플3">BlankMacro1</definedName>
    <definedName name="템플4" localSheetId="0">BlankMacro1</definedName>
    <definedName name="템플4">BlankMacro1</definedName>
    <definedName name="템플5" localSheetId="0">BlankMacro1</definedName>
    <definedName name="템플5">BlankMacro1</definedName>
    <definedName name="템플6" localSheetId="0">BlankMacro1</definedName>
    <definedName name="템플6">BlankMacro1</definedName>
    <definedName name="템플레트7" localSheetId="0">BlankMacro1</definedName>
    <definedName name="템플레트7">BlankMacro1</definedName>
    <definedName name="템플리스트모듈5" localSheetId="0">BlankMacro1</definedName>
    <definedName name="템플리스트모듈5">BlankMacro1</definedName>
    <definedName name="템플리트" localSheetId="0">BlankMacro1</definedName>
    <definedName name="템플리트">BlankMacro1</definedName>
    <definedName name="템플리트2" localSheetId="0">BlankMacro1</definedName>
    <definedName name="템플리트2">BlankMacro1</definedName>
    <definedName name="템플리트5" localSheetId="0">BlankMacro1</definedName>
    <definedName name="템플리트5">BlankMacro1</definedName>
    <definedName name="템플리트모듈" localSheetId="0">BlankMacro1</definedName>
    <definedName name="템플리트모듈">BlankMacro1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33" localSheetId="0">BlankMacro1</definedName>
    <definedName name="템플리트모듈3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템플리트모듈7" localSheetId="0">BlankMacro1</definedName>
    <definedName name="템플리트모듈7">BlankMacro1</definedName>
    <definedName name="템픞리" localSheetId="0">BlankMacro1</definedName>
    <definedName name="템픞리">BlankMacro1</definedName>
    <definedName name="토공공사" localSheetId="0">BlankMacro1</definedName>
    <definedName name="토공공사">BlankMacro1</definedName>
    <definedName name="토공공사비비교" localSheetId="0">BlankMacro1</definedName>
    <definedName name="토공공사비비교">BlankMacro1</definedName>
    <definedName name="통내">56623</definedName>
    <definedName name="통신기사">92355</definedName>
    <definedName name="통신산업기사">91949</definedName>
    <definedName name="통신집계" localSheetId="0">BlankMacro1</definedName>
    <definedName name="통신집계">BlankMacro1</definedName>
    <definedName name="특수인부">62000</definedName>
    <definedName name="특케">111738</definedName>
    <definedName name="ㅍㅍ" localSheetId="0">BlankMacro1</definedName>
    <definedName name="ㅍㅍ">BlankMacro1</definedName>
    <definedName name="파신" localSheetId="0">BlankMacro1</definedName>
    <definedName name="파신">BlankMacro1</definedName>
    <definedName name="페이지">{"'Firr(선)'!$AS$1:$AY$62","'Firr(사)'!$AS$1:$AY$62","'Firr(회)'!$AS$1:$AY$62","'Firr(선)'!$L$1:$V$62","'Firr(사)'!$L$1:$V$62","'Firr(회)'!$L$1:$V$62"}</definedName>
    <definedName name="포장공1" localSheetId="0">BlankMacro1</definedName>
    <definedName name="포장공1">BlankMacro1</definedName>
    <definedName name="플랜트">53292</definedName>
    <definedName name="ㅎㅇ">{"'용역비'!$A$4:$C$8"}</definedName>
    <definedName name="ㅎ오">{"'용역비'!$A$4:$C$8"}</definedName>
    <definedName name="ㅎㅎㅎ">{"Book1","상동3BL옥외설계계산서(1차검토분).xls"}</definedName>
    <definedName name="ㅎㅎㅎㅎㅎㅎㅎ">{"Book1","상동3BL옥외설계계산서(1차검토분).xls"}</definedName>
    <definedName name="ㅎㅎㅎㅎㅎㅎㅎㅎ">{"Book1","상동3BL옥외설계계산서(1차검토분).xls"}</definedName>
    <definedName name="하" localSheetId="0">BlankMacro1</definedName>
    <definedName name="하">BlankMacro1</definedName>
    <definedName name="하도급내역서" localSheetId="0">BlankMacro1</definedName>
    <definedName name="하도급내역서">BlankMacro1</definedName>
    <definedName name="하수처리부지터파기" localSheetId="0">BlankMacro1</definedName>
    <definedName name="하수처리부지터파기">BlankMacro1</definedName>
    <definedName name="하하" localSheetId="0">BlankMacro1</definedName>
    <definedName name="하하">BlankMacro1</definedName>
    <definedName name="현대내역서">{"'Sheet1'!$A$4","'Sheet1'!$A$9:$G$28"}</definedName>
    <definedName name="호호호" localSheetId="0">BlankMacro1</definedName>
    <definedName name="호호호">BlankMacro1</definedName>
    <definedName name="홍ㅇ호">{"'용역비'!$A$4:$C$8"}</definedName>
    <definedName name="화강석두껍돌">15992</definedName>
    <definedName name="화강석두껍돌100">29319</definedName>
    <definedName name="화강석판석30">53306</definedName>
    <definedName name="화성동탄" localSheetId="0">BlankMacro1</definedName>
    <definedName name="화성동탄">BlankMacro1</definedName>
    <definedName name="황서" localSheetId="0">BlankMacro1</definedName>
    <definedName name="황서">BlankMacro1</definedName>
    <definedName name="효석">{"'Firr(선)'!$AS$1:$AY$62","'Firr(사)'!$AS$1:$AY$62","'Firr(회)'!$AS$1:$AY$62","'Firr(선)'!$L$1:$V$62","'Firr(사)'!$L$1:$V$62","'Firr(회)'!$L$1:$V$62"}</definedName>
    <definedName name="ㅏㅓㅗ" localSheetId="0">BlankMacro1</definedName>
    <definedName name="ㅏㅓㅗ">BlankMacro1</definedName>
    <definedName name="ㅑㅑㅑ">{"'용역비'!$A$4:$C$8"}</definedName>
    <definedName name="ㅑㅑㅑㅑㅑ">{"'용역비'!$A$4:$C$8"}</definedName>
    <definedName name="ㅑㅑㅑㅑㅑㅑ">{"'용역비'!$A$4:$C$8"}</definedName>
    <definedName name="ㅑㅕㅕ">{"'용역비'!$A$4:$C$8"}</definedName>
    <definedName name="ㅓㅏ" localSheetId="0">BlankMacro1</definedName>
    <definedName name="ㅓㅏ">BlankMacro1</definedName>
    <definedName name="ㅓㅓㅓ" localSheetId="0">BlankMacro1</definedName>
    <definedName name="ㅓㅓㅓ">BlankMacro1</definedName>
    <definedName name="ㅓㅘㅓㅅ" localSheetId="0">BlankMacro1</definedName>
    <definedName name="ㅓㅘㅓㅅ">BlankMacro1</definedName>
    <definedName name="ㅔㅔㅔ" localSheetId="0">BlankMacro1</definedName>
    <definedName name="ㅔㅔㅔ">BlankMacro1</definedName>
    <definedName name="ㅔㅣ">{"'용역비'!$A$4:$C$8"}</definedName>
    <definedName name="ㅗ" localSheetId="0">BlankMacro1</definedName>
    <definedName name="ㅗ">BlankMacro1</definedName>
    <definedName name="ㅗㅎ오ㅌㄱ러" localSheetId="0">BlankMacro1</definedName>
    <definedName name="ㅗㅎ오ㅌㄱ러">BlankMacro1</definedName>
    <definedName name="ㅗㅓ">{"'제조(순번)'!$A$386:$A$387","'제조(순번)'!$A$1:$H$399"}</definedName>
    <definedName name="ㅛㅛ">{"'용역비'!$A$4:$C$8"}</definedName>
    <definedName name="ㅜㅜ" localSheetId="0">BlankMacro1</definedName>
    <definedName name="ㅜㅜ">BlankMacro1</definedName>
    <definedName name="ㅠㄱ">{"'용역비'!$A$4:$C$8"}</definedName>
    <definedName name="ㅣㅏㅣㅣㅏㅣㅏㅏㅣ" localSheetId="0">BlankMacro1</definedName>
    <definedName name="ㅣㅏㅣㅣㅏㅣㅏㅏㅣ">BlankMacro1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8" l="1"/>
  <c r="K26" i="9"/>
  <c r="J26" i="9"/>
  <c r="L26" i="9" s="1"/>
  <c r="K25" i="9"/>
  <c r="J25" i="9"/>
  <c r="L25" i="9" s="1"/>
  <c r="K24" i="9"/>
  <c r="J24" i="9"/>
  <c r="L24" i="9" s="1"/>
  <c r="K23" i="9"/>
  <c r="J23" i="9"/>
  <c r="L23" i="9" s="1"/>
  <c r="K22" i="9"/>
  <c r="J22" i="9"/>
  <c r="L22" i="9" s="1"/>
  <c r="K21" i="9"/>
  <c r="J21" i="9"/>
  <c r="L21" i="9" s="1"/>
  <c r="H1254" i="6" l="1"/>
  <c r="H1253" i="6"/>
  <c r="H1230" i="6"/>
  <c r="F1230" i="6"/>
  <c r="F1229" i="6"/>
  <c r="H1206" i="6"/>
  <c r="F1205" i="6"/>
  <c r="H1182" i="6"/>
  <c r="H1181" i="6"/>
  <c r="H1158" i="6"/>
  <c r="F1158" i="6"/>
  <c r="H1134" i="6"/>
  <c r="H1110" i="6"/>
  <c r="H1109" i="6"/>
  <c r="H1086" i="6"/>
  <c r="F1086" i="6"/>
  <c r="H1062" i="6"/>
  <c r="H1038" i="6"/>
  <c r="H1037" i="6"/>
  <c r="H1014" i="6"/>
  <c r="F1014" i="6"/>
  <c r="H990" i="6"/>
  <c r="H965" i="6"/>
  <c r="H987" i="6" s="1"/>
  <c r="G61" i="7" s="1"/>
  <c r="J751" i="6"/>
  <c r="J343" i="6"/>
  <c r="J342" i="6"/>
  <c r="H342" i="6"/>
  <c r="H272" i="6"/>
  <c r="H270" i="6"/>
  <c r="J269" i="6"/>
  <c r="H197" i="6"/>
  <c r="H53" i="6"/>
  <c r="H776" i="6"/>
  <c r="F1254" i="6"/>
  <c r="F1253" i="6"/>
  <c r="H1229" i="6"/>
  <c r="F1206" i="6"/>
  <c r="H1205" i="6"/>
  <c r="F1182" i="6"/>
  <c r="F1181" i="6"/>
  <c r="F1203" i="6" s="1"/>
  <c r="E70" i="7" s="1"/>
  <c r="F1157" i="6"/>
  <c r="H1157" i="6"/>
  <c r="F1134" i="6"/>
  <c r="F1133" i="6"/>
  <c r="H1133" i="6"/>
  <c r="F1110" i="6"/>
  <c r="F1109" i="6"/>
  <c r="F1131" i="6" s="1"/>
  <c r="E67" i="7" s="1"/>
  <c r="F1085" i="6"/>
  <c r="F1107" i="6" s="1"/>
  <c r="E66" i="7" s="1"/>
  <c r="H1085" i="6"/>
  <c r="F1062" i="6"/>
  <c r="F1061" i="6"/>
  <c r="H1061" i="6"/>
  <c r="F1038" i="6"/>
  <c r="F1037" i="6"/>
  <c r="F1013" i="6"/>
  <c r="H1013" i="6"/>
  <c r="F990" i="6"/>
  <c r="F989" i="6"/>
  <c r="H989" i="6"/>
  <c r="H1011" i="6" s="1"/>
  <c r="G62" i="7" s="1"/>
  <c r="H62" i="7" s="1"/>
  <c r="F966" i="6"/>
  <c r="H966" i="6"/>
  <c r="F965" i="6"/>
  <c r="H941" i="6"/>
  <c r="J941" i="6"/>
  <c r="F919" i="6"/>
  <c r="H919" i="6"/>
  <c r="H894" i="6"/>
  <c r="J894" i="6"/>
  <c r="H893" i="6"/>
  <c r="J893" i="6"/>
  <c r="F871" i="6"/>
  <c r="H871" i="6"/>
  <c r="H822" i="6"/>
  <c r="J822" i="6"/>
  <c r="H821" i="6"/>
  <c r="J821" i="6"/>
  <c r="F799" i="6"/>
  <c r="H799" i="6"/>
  <c r="H752" i="6"/>
  <c r="J752" i="6"/>
  <c r="H751" i="6"/>
  <c r="H750" i="6"/>
  <c r="J750" i="6"/>
  <c r="H749" i="6"/>
  <c r="J749" i="6"/>
  <c r="F727" i="6"/>
  <c r="H727" i="6"/>
  <c r="H679" i="6"/>
  <c r="J679" i="6"/>
  <c r="H678" i="6"/>
  <c r="J678" i="6"/>
  <c r="H677" i="6"/>
  <c r="J677" i="6"/>
  <c r="F655" i="6"/>
  <c r="H655" i="6"/>
  <c r="H607" i="6"/>
  <c r="J607" i="6"/>
  <c r="H606" i="6"/>
  <c r="J606" i="6"/>
  <c r="H605" i="6"/>
  <c r="J605" i="6"/>
  <c r="F584" i="6"/>
  <c r="H584" i="6"/>
  <c r="H533" i="6"/>
  <c r="J533" i="6"/>
  <c r="H486" i="6"/>
  <c r="J486" i="6"/>
  <c r="H485" i="6"/>
  <c r="J485" i="6"/>
  <c r="F463" i="6"/>
  <c r="H463" i="6"/>
  <c r="H416" i="6"/>
  <c r="J416" i="6"/>
  <c r="H415" i="6"/>
  <c r="J415" i="6"/>
  <c r="H414" i="6"/>
  <c r="J414" i="6"/>
  <c r="H413" i="6"/>
  <c r="J413" i="6"/>
  <c r="F391" i="6"/>
  <c r="H391" i="6"/>
  <c r="H343" i="6"/>
  <c r="H341" i="6"/>
  <c r="J341" i="6"/>
  <c r="F319" i="6"/>
  <c r="H319" i="6"/>
  <c r="J272" i="6"/>
  <c r="H271" i="6"/>
  <c r="J271" i="6"/>
  <c r="J270" i="6"/>
  <c r="H269" i="6"/>
  <c r="F247" i="6"/>
  <c r="H247" i="6"/>
  <c r="J197" i="6"/>
  <c r="F175" i="6"/>
  <c r="H175" i="6"/>
  <c r="H126" i="6"/>
  <c r="J126" i="6"/>
  <c r="H125" i="6"/>
  <c r="J125" i="6"/>
  <c r="F103" i="6"/>
  <c r="H103" i="6"/>
  <c r="H55" i="6"/>
  <c r="J55" i="6"/>
  <c r="H54" i="6"/>
  <c r="J54" i="6"/>
  <c r="J53" i="6"/>
  <c r="F32" i="6"/>
  <c r="H32" i="6"/>
  <c r="H1107" i="6" l="1"/>
  <c r="G66" i="7" s="1"/>
  <c r="H66" i="7" s="1"/>
  <c r="H1035" i="6"/>
  <c r="G63" i="7" s="1"/>
  <c r="H63" i="7" s="1"/>
  <c r="H1083" i="6"/>
  <c r="G65" i="7" s="1"/>
  <c r="H65" i="7" s="1"/>
  <c r="F1059" i="6"/>
  <c r="E64" i="7" s="1"/>
  <c r="F64" i="7" s="1"/>
  <c r="H1131" i="6"/>
  <c r="G67" i="7" s="1"/>
  <c r="H67" i="7" s="1"/>
  <c r="H1275" i="6"/>
  <c r="G73" i="7" s="1"/>
  <c r="H73" i="7" s="1"/>
  <c r="H57" i="6"/>
  <c r="F1035" i="6"/>
  <c r="E63" i="7" s="1"/>
  <c r="F63" i="7" s="1"/>
  <c r="H1227" i="6"/>
  <c r="G71" i="7" s="1"/>
  <c r="H71" i="7" s="1"/>
  <c r="F1227" i="6"/>
  <c r="E71" i="7" s="1"/>
  <c r="F71" i="7" s="1"/>
  <c r="H1059" i="6"/>
  <c r="G64" i="7" s="1"/>
  <c r="H64" i="7" s="1"/>
  <c r="K750" i="6"/>
  <c r="F750" i="6"/>
  <c r="L750" i="6" s="1"/>
  <c r="F894" i="6"/>
  <c r="L894" i="6" s="1"/>
  <c r="K894" i="6"/>
  <c r="K343" i="6"/>
  <c r="F343" i="6"/>
  <c r="L343" i="6" s="1"/>
  <c r="K1253" i="6"/>
  <c r="J1253" i="6"/>
  <c r="L1253" i="6" s="1"/>
  <c r="J247" i="6"/>
  <c r="L247" i="6" s="1"/>
  <c r="K247" i="6"/>
  <c r="J1254" i="6"/>
  <c r="K1254" i="6"/>
  <c r="F749" i="6"/>
  <c r="L749" i="6" s="1"/>
  <c r="K749" i="6"/>
  <c r="F1011" i="6"/>
  <c r="E62" i="7" s="1"/>
  <c r="F62" i="7" s="1"/>
  <c r="H1179" i="6"/>
  <c r="G69" i="7" s="1"/>
  <c r="H69" i="7" s="1"/>
  <c r="F1275" i="6"/>
  <c r="E73" i="7" s="1"/>
  <c r="F73" i="7" s="1"/>
  <c r="H1203" i="6"/>
  <c r="G70" i="7" s="1"/>
  <c r="H70" i="7" s="1"/>
  <c r="F1179" i="6"/>
  <c r="E69" i="7" s="1"/>
  <c r="F69" i="7" s="1"/>
  <c r="F987" i="6"/>
  <c r="E61" i="7" s="1"/>
  <c r="F61" i="7" s="1"/>
  <c r="F1083" i="6"/>
  <c r="E65" i="7" s="1"/>
  <c r="F65" i="7" s="1"/>
  <c r="H1251" i="6"/>
  <c r="G72" i="7" s="1"/>
  <c r="H72" i="7" s="1"/>
  <c r="F1251" i="6"/>
  <c r="E72" i="7" s="1"/>
  <c r="F72" i="7" s="1"/>
  <c r="J799" i="6"/>
  <c r="L799" i="6" s="1"/>
  <c r="F1155" i="6"/>
  <c r="E68" i="7" s="1"/>
  <c r="F68" i="7" s="1"/>
  <c r="H845" i="6"/>
  <c r="H897" i="6"/>
  <c r="H31" i="6"/>
  <c r="J417" i="6"/>
  <c r="J344" i="6"/>
  <c r="J273" i="6"/>
  <c r="J56" i="6"/>
  <c r="J198" i="6"/>
  <c r="J823" i="6"/>
  <c r="J680" i="6"/>
  <c r="J608" i="6"/>
  <c r="J895" i="6"/>
  <c r="J776" i="6"/>
  <c r="J369" i="6"/>
  <c r="J226" i="6"/>
  <c r="J10" i="6"/>
  <c r="J850" i="6"/>
  <c r="J634" i="6"/>
  <c r="J705" i="6"/>
  <c r="J564" i="6"/>
  <c r="J154" i="6"/>
  <c r="J298" i="6"/>
  <c r="H417" i="6"/>
  <c r="H344" i="6"/>
  <c r="H273" i="6"/>
  <c r="H56" i="6"/>
  <c r="H198" i="6"/>
  <c r="H823" i="6"/>
  <c r="H680" i="6"/>
  <c r="H608" i="6"/>
  <c r="H895" i="6"/>
  <c r="H199" i="6"/>
  <c r="H824" i="6"/>
  <c r="H681" i="6"/>
  <c r="H609" i="6"/>
  <c r="H896" i="6"/>
  <c r="H753" i="6"/>
  <c r="H418" i="6"/>
  <c r="H345" i="6"/>
  <c r="H274" i="6"/>
  <c r="J726" i="6"/>
  <c r="J582" i="6"/>
  <c r="J174" i="6"/>
  <c r="J102" i="6"/>
  <c r="J318" i="6"/>
  <c r="J918" i="6"/>
  <c r="J798" i="6"/>
  <c r="J462" i="6"/>
  <c r="J390" i="6"/>
  <c r="J246" i="6"/>
  <c r="J30" i="6"/>
  <c r="J870" i="6"/>
  <c r="J654" i="6"/>
  <c r="H298" i="6"/>
  <c r="H58" i="6"/>
  <c r="H154" i="6"/>
  <c r="H564" i="6"/>
  <c r="H705" i="6"/>
  <c r="H634" i="6"/>
  <c r="H850" i="6"/>
  <c r="H10" i="6"/>
  <c r="H226" i="6"/>
  <c r="H369" i="6"/>
  <c r="L1254" i="6"/>
  <c r="F70" i="7"/>
  <c r="H1155" i="6"/>
  <c r="G68" i="7" s="1"/>
  <c r="H68" i="7" s="1"/>
  <c r="F67" i="7"/>
  <c r="F66" i="7"/>
  <c r="H561" i="6"/>
  <c r="H509" i="6"/>
  <c r="H531" i="6" s="1"/>
  <c r="G35" i="7" s="1"/>
  <c r="H35" i="7" s="1"/>
  <c r="H583" i="6"/>
  <c r="J7" i="6"/>
  <c r="H7" i="6"/>
  <c r="H6" i="6"/>
  <c r="H61" i="7"/>
  <c r="H942" i="6" l="1"/>
  <c r="J1275" i="6"/>
  <c r="I73" i="7" s="1"/>
  <c r="J73" i="7" s="1"/>
  <c r="L73" i="7" s="1"/>
  <c r="H149" i="6"/>
  <c r="H773" i="6"/>
  <c r="H629" i="6"/>
  <c r="K799" i="6"/>
  <c r="H701" i="6"/>
  <c r="H557" i="6"/>
  <c r="K197" i="6"/>
  <c r="F197" i="6"/>
  <c r="L197" i="6" s="1"/>
  <c r="J990" i="6"/>
  <c r="L990" i="6" s="1"/>
  <c r="K990" i="6"/>
  <c r="K871" i="6"/>
  <c r="J871" i="6"/>
  <c r="L871" i="6" s="1"/>
  <c r="J1229" i="6"/>
  <c r="K1229" i="6"/>
  <c r="F822" i="6"/>
  <c r="L822" i="6" s="1"/>
  <c r="K822" i="6"/>
  <c r="J965" i="6"/>
  <c r="K965" i="6"/>
  <c r="K821" i="6"/>
  <c r="F821" i="6"/>
  <c r="L821" i="6" s="1"/>
  <c r="K103" i="6"/>
  <c r="J103" i="6"/>
  <c r="L103" i="6" s="1"/>
  <c r="J727" i="6"/>
  <c r="L727" i="6" s="1"/>
  <c r="K727" i="6"/>
  <c r="K941" i="6"/>
  <c r="F941" i="6"/>
  <c r="L941" i="6" s="1"/>
  <c r="J1181" i="6"/>
  <c r="K1181" i="6"/>
  <c r="K751" i="6"/>
  <c r="F751" i="6"/>
  <c r="L751" i="6" s="1"/>
  <c r="F678" i="6"/>
  <c r="L678" i="6" s="1"/>
  <c r="K678" i="6"/>
  <c r="J32" i="6"/>
  <c r="L32" i="6" s="1"/>
  <c r="K32" i="6"/>
  <c r="K655" i="6"/>
  <c r="J655" i="6"/>
  <c r="L655" i="6" s="1"/>
  <c r="F752" i="6"/>
  <c r="L752" i="6" s="1"/>
  <c r="K752" i="6"/>
  <c r="J1133" i="6"/>
  <c r="K1133" i="6"/>
  <c r="F679" i="6"/>
  <c r="L679" i="6" s="1"/>
  <c r="K679" i="6"/>
  <c r="F606" i="6"/>
  <c r="L606" i="6" s="1"/>
  <c r="K606" i="6"/>
  <c r="J584" i="6"/>
  <c r="L584" i="6" s="1"/>
  <c r="K584" i="6"/>
  <c r="F413" i="6"/>
  <c r="L413" i="6" s="1"/>
  <c r="K413" i="6"/>
  <c r="K1085" i="6"/>
  <c r="J1085" i="6"/>
  <c r="F607" i="6"/>
  <c r="L607" i="6" s="1"/>
  <c r="K607" i="6"/>
  <c r="H347" i="6"/>
  <c r="K1206" i="6"/>
  <c r="J1206" i="6"/>
  <c r="F486" i="6"/>
  <c r="L486" i="6" s="1"/>
  <c r="K486" i="6"/>
  <c r="K893" i="6"/>
  <c r="F893" i="6"/>
  <c r="L893" i="6" s="1"/>
  <c r="K463" i="6"/>
  <c r="J463" i="6"/>
  <c r="L463" i="6" s="1"/>
  <c r="F341" i="6"/>
  <c r="L341" i="6" s="1"/>
  <c r="K341" i="6"/>
  <c r="J1037" i="6"/>
  <c r="K1037" i="6"/>
  <c r="K533" i="6"/>
  <c r="F533" i="6"/>
  <c r="L533" i="6" s="1"/>
  <c r="J1158" i="6"/>
  <c r="L1158" i="6" s="1"/>
  <c r="K1158" i="6"/>
  <c r="F415" i="6"/>
  <c r="L415" i="6" s="1"/>
  <c r="K415" i="6"/>
  <c r="K677" i="6"/>
  <c r="F677" i="6"/>
  <c r="L677" i="6" s="1"/>
  <c r="K175" i="6"/>
  <c r="J175" i="6"/>
  <c r="L175" i="6" s="1"/>
  <c r="K270" i="6"/>
  <c r="F270" i="6"/>
  <c r="L270" i="6" s="1"/>
  <c r="J989" i="6"/>
  <c r="K989" i="6"/>
  <c r="F416" i="6"/>
  <c r="L416" i="6" s="1"/>
  <c r="K416" i="6"/>
  <c r="J8" i="6"/>
  <c r="J1110" i="6"/>
  <c r="L1110" i="6" s="1"/>
  <c r="K1110" i="6"/>
  <c r="F272" i="6"/>
  <c r="L272" i="6" s="1"/>
  <c r="K272" i="6"/>
  <c r="J1205" i="6"/>
  <c r="L1205" i="6" s="1"/>
  <c r="K1205" i="6"/>
  <c r="F605" i="6"/>
  <c r="L605" i="6" s="1"/>
  <c r="K605" i="6"/>
  <c r="J1230" i="6"/>
  <c r="L1230" i="6" s="1"/>
  <c r="K1230" i="6"/>
  <c r="F55" i="6"/>
  <c r="L55" i="6" s="1"/>
  <c r="K55" i="6"/>
  <c r="J919" i="6"/>
  <c r="L919" i="6" s="1"/>
  <c r="K919" i="6"/>
  <c r="F269" i="6"/>
  <c r="L269" i="6" s="1"/>
  <c r="K269" i="6"/>
  <c r="J1062" i="6"/>
  <c r="L1062" i="6" s="1"/>
  <c r="K1062" i="6"/>
  <c r="K125" i="6"/>
  <c r="F125" i="6"/>
  <c r="L125" i="6" s="1"/>
  <c r="K1157" i="6"/>
  <c r="J1157" i="6"/>
  <c r="F485" i="6"/>
  <c r="L485" i="6" s="1"/>
  <c r="K485" i="6"/>
  <c r="J1182" i="6"/>
  <c r="L1182" i="6" s="1"/>
  <c r="K1182" i="6"/>
  <c r="J391" i="6"/>
  <c r="L391" i="6" s="1"/>
  <c r="K391" i="6"/>
  <c r="F126" i="6"/>
  <c r="L126" i="6" s="1"/>
  <c r="K126" i="6"/>
  <c r="J1014" i="6"/>
  <c r="K1014" i="6"/>
  <c r="F53" i="6"/>
  <c r="L53" i="6" s="1"/>
  <c r="K53" i="6"/>
  <c r="K1109" i="6"/>
  <c r="J1109" i="6"/>
  <c r="K414" i="6"/>
  <c r="F414" i="6"/>
  <c r="L414" i="6" s="1"/>
  <c r="J1134" i="6"/>
  <c r="L1134" i="6" s="1"/>
  <c r="K1134" i="6"/>
  <c r="J319" i="6"/>
  <c r="L319" i="6" s="1"/>
  <c r="K319" i="6"/>
  <c r="F54" i="6"/>
  <c r="L54" i="6" s="1"/>
  <c r="K54" i="6"/>
  <c r="J966" i="6"/>
  <c r="L966" i="6" s="1"/>
  <c r="K966" i="6"/>
  <c r="J1061" i="6"/>
  <c r="K1061" i="6"/>
  <c r="F342" i="6"/>
  <c r="L342" i="6" s="1"/>
  <c r="K342" i="6"/>
  <c r="J1086" i="6"/>
  <c r="L1086" i="6" s="1"/>
  <c r="K1086" i="6"/>
  <c r="J1013" i="6"/>
  <c r="L1013" i="6" s="1"/>
  <c r="K1013" i="6"/>
  <c r="F271" i="6"/>
  <c r="L271" i="6" s="1"/>
  <c r="K271" i="6"/>
  <c r="J1038" i="6"/>
  <c r="L1038" i="6" s="1"/>
  <c r="K1038" i="6"/>
  <c r="J703" i="6"/>
  <c r="J562" i="6"/>
  <c r="J152" i="6"/>
  <c r="J296" i="6"/>
  <c r="J774" i="6"/>
  <c r="J367" i="6"/>
  <c r="J224" i="6"/>
  <c r="J848" i="6"/>
  <c r="J632" i="6"/>
  <c r="H127" i="6"/>
  <c r="H147" i="6" s="1"/>
  <c r="G13" i="7" s="1"/>
  <c r="H13" i="7" s="1"/>
  <c r="H943" i="6"/>
  <c r="H963" i="6" s="1"/>
  <c r="G59" i="7" s="1"/>
  <c r="H59" i="7" s="1"/>
  <c r="H534" i="6"/>
  <c r="J297" i="6"/>
  <c r="J775" i="6"/>
  <c r="J368" i="6"/>
  <c r="J225" i="6"/>
  <c r="J9" i="6"/>
  <c r="J849" i="6"/>
  <c r="J633" i="6"/>
  <c r="J704" i="6"/>
  <c r="J563" i="6"/>
  <c r="J153" i="6"/>
  <c r="H223" i="6"/>
  <c r="H726" i="6"/>
  <c r="H582" i="6"/>
  <c r="H174" i="6"/>
  <c r="H102" i="6"/>
  <c r="H318" i="6"/>
  <c r="H918" i="6"/>
  <c r="H798" i="6"/>
  <c r="H462" i="6"/>
  <c r="H390" i="6"/>
  <c r="H246" i="6"/>
  <c r="H30" i="6"/>
  <c r="H870" i="6"/>
  <c r="H654" i="6"/>
  <c r="H825" i="6"/>
  <c r="H682" i="6"/>
  <c r="H610" i="6"/>
  <c r="H754" i="6"/>
  <c r="H59" i="6"/>
  <c r="H487" i="6"/>
  <c r="H419" i="6"/>
  <c r="H346" i="6"/>
  <c r="H275" i="6"/>
  <c r="H200" i="6"/>
  <c r="H869" i="6"/>
  <c r="H653" i="6"/>
  <c r="H725" i="6"/>
  <c r="H747" i="6" s="1"/>
  <c r="G47" i="7" s="1"/>
  <c r="H47" i="7" s="1"/>
  <c r="H581" i="6"/>
  <c r="H603" i="6" s="1"/>
  <c r="G39" i="7" s="1"/>
  <c r="H39" i="7" s="1"/>
  <c r="H173" i="6"/>
  <c r="H101" i="6"/>
  <c r="H317" i="6"/>
  <c r="H917" i="6"/>
  <c r="H797" i="6"/>
  <c r="H461" i="6"/>
  <c r="H389" i="6"/>
  <c r="H245" i="6"/>
  <c r="H29" i="6"/>
  <c r="L1275" i="6"/>
  <c r="G60" i="7"/>
  <c r="H60" i="7" s="1"/>
  <c r="G20" i="9" s="1"/>
  <c r="H20" i="9" s="1"/>
  <c r="E60" i="7"/>
  <c r="F60" i="7" s="1"/>
  <c r="E20" i="9" s="1"/>
  <c r="H675" i="6" l="1"/>
  <c r="G43" i="7" s="1"/>
  <c r="H43" i="7" s="1"/>
  <c r="H891" i="6"/>
  <c r="G55" i="7" s="1"/>
  <c r="H55" i="7" s="1"/>
  <c r="H339" i="6"/>
  <c r="G24" i="7" s="1"/>
  <c r="H24" i="7" s="1"/>
  <c r="H123" i="6"/>
  <c r="G12" i="7" s="1"/>
  <c r="H12" i="7" s="1"/>
  <c r="K73" i="7"/>
  <c r="J1011" i="6"/>
  <c r="I62" i="7" s="1"/>
  <c r="L989" i="6"/>
  <c r="L1011" i="6" s="1"/>
  <c r="H267" i="6"/>
  <c r="G20" i="7" s="1"/>
  <c r="H20" i="7" s="1"/>
  <c r="H420" i="6"/>
  <c r="H435" i="6" s="1"/>
  <c r="G29" i="7" s="1"/>
  <c r="H29" i="7" s="1"/>
  <c r="J1227" i="6"/>
  <c r="I71" i="7" s="1"/>
  <c r="L1206" i="6"/>
  <c r="L1227" i="6" s="1"/>
  <c r="J1059" i="6"/>
  <c r="I64" i="7" s="1"/>
  <c r="L1037" i="6"/>
  <c r="L1059" i="6" s="1"/>
  <c r="H488" i="6"/>
  <c r="H60" i="6"/>
  <c r="H75" i="6" s="1"/>
  <c r="G9" i="7" s="1"/>
  <c r="H9" i="7" s="1"/>
  <c r="J1155" i="6"/>
  <c r="I68" i="7" s="1"/>
  <c r="L1133" i="6"/>
  <c r="L1155" i="6" s="1"/>
  <c r="J1251" i="6"/>
  <c r="I72" i="7" s="1"/>
  <c r="L1229" i="6"/>
  <c r="L1251" i="6" s="1"/>
  <c r="J1179" i="6"/>
  <c r="I69" i="7" s="1"/>
  <c r="L1157" i="6"/>
  <c r="L1179" i="6" s="1"/>
  <c r="F20" i="9"/>
  <c r="H507" i="6"/>
  <c r="G33" i="7" s="1"/>
  <c r="H33" i="7" s="1"/>
  <c r="H611" i="6"/>
  <c r="H627" i="6" s="1"/>
  <c r="G40" i="7" s="1"/>
  <c r="H40" i="7" s="1"/>
  <c r="H755" i="6"/>
  <c r="H771" i="6" s="1"/>
  <c r="G48" i="7" s="1"/>
  <c r="H48" i="7" s="1"/>
  <c r="J1035" i="6"/>
  <c r="I63" i="7" s="1"/>
  <c r="L1014" i="6"/>
  <c r="L1035" i="6" s="1"/>
  <c r="H683" i="6"/>
  <c r="H699" i="6" s="1"/>
  <c r="G44" i="7" s="1"/>
  <c r="H44" i="7" s="1"/>
  <c r="H898" i="6"/>
  <c r="H915" i="6" s="1"/>
  <c r="G56" i="7" s="1"/>
  <c r="H56" i="7" s="1"/>
  <c r="H826" i="6"/>
  <c r="H843" i="6" s="1"/>
  <c r="G52" i="7" s="1"/>
  <c r="H52" i="7" s="1"/>
  <c r="H201" i="6"/>
  <c r="H219" i="6" s="1"/>
  <c r="G17" i="7" s="1"/>
  <c r="H17" i="7" s="1"/>
  <c r="J1203" i="6"/>
  <c r="I70" i="7" s="1"/>
  <c r="L1181" i="6"/>
  <c r="L1203" i="6" s="1"/>
  <c r="J1107" i="6"/>
  <c r="I66" i="7" s="1"/>
  <c r="L1085" i="6"/>
  <c r="L1107" i="6" s="1"/>
  <c r="H276" i="6"/>
  <c r="H291" i="6" s="1"/>
  <c r="G21" i="7" s="1"/>
  <c r="H21" i="7" s="1"/>
  <c r="J1083" i="6"/>
  <c r="I65" i="7" s="1"/>
  <c r="L1061" i="6"/>
  <c r="L1083" i="6" s="1"/>
  <c r="J1131" i="6"/>
  <c r="I67" i="7" s="1"/>
  <c r="L1109" i="6"/>
  <c r="L1131" i="6" s="1"/>
  <c r="J987" i="6"/>
  <c r="I61" i="7" s="1"/>
  <c r="L965" i="6"/>
  <c r="L987" i="6" s="1"/>
  <c r="H153" i="6"/>
  <c r="H363" i="6"/>
  <c r="G25" i="7" s="1"/>
  <c r="H25" i="7" s="1"/>
  <c r="H704" i="6"/>
  <c r="H633" i="6"/>
  <c r="H225" i="6"/>
  <c r="H195" i="6"/>
  <c r="G16" i="7" s="1"/>
  <c r="H16" i="7" s="1"/>
  <c r="H368" i="6"/>
  <c r="K850" i="6"/>
  <c r="F850" i="6"/>
  <c r="L850" i="6" s="1"/>
  <c r="F274" i="6"/>
  <c r="F10" i="6"/>
  <c r="K10" i="6"/>
  <c r="F345" i="6"/>
  <c r="F226" i="6"/>
  <c r="L226" i="6" s="1"/>
  <c r="K226" i="6"/>
  <c r="F418" i="6"/>
  <c r="K895" i="6"/>
  <c r="F895" i="6"/>
  <c r="K369" i="6"/>
  <c r="F369" i="6"/>
  <c r="L369" i="6" s="1"/>
  <c r="F753" i="6"/>
  <c r="K608" i="6"/>
  <c r="F608" i="6"/>
  <c r="J846" i="6"/>
  <c r="J630" i="6"/>
  <c r="K776" i="6"/>
  <c r="F776" i="6"/>
  <c r="L776" i="6" s="1"/>
  <c r="F896" i="6"/>
  <c r="F680" i="6"/>
  <c r="K680" i="6"/>
  <c r="F609" i="6"/>
  <c r="K823" i="6"/>
  <c r="F823" i="6"/>
  <c r="H51" i="6"/>
  <c r="G8" i="7" s="1"/>
  <c r="H8" i="7" s="1"/>
  <c r="H555" i="6"/>
  <c r="G36" i="7" s="1"/>
  <c r="H36" i="7" s="1"/>
  <c r="G34" i="7" s="1"/>
  <c r="H34" i="7" s="1"/>
  <c r="G13" i="9" s="1"/>
  <c r="H13" i="9" s="1"/>
  <c r="F681" i="6"/>
  <c r="F198" i="6"/>
  <c r="K198" i="6"/>
  <c r="H847" i="6"/>
  <c r="H437" i="6"/>
  <c r="H459" i="6" s="1"/>
  <c r="G31" i="7" s="1"/>
  <c r="H31" i="7" s="1"/>
  <c r="H222" i="6"/>
  <c r="F298" i="6"/>
  <c r="L298" i="6" s="1"/>
  <c r="K298" i="6"/>
  <c r="F824" i="6"/>
  <c r="F56" i="6"/>
  <c r="K56" i="6"/>
  <c r="F199" i="6"/>
  <c r="K273" i="6"/>
  <c r="F273" i="6"/>
  <c r="F564" i="6"/>
  <c r="L564" i="6" s="1"/>
  <c r="K564" i="6"/>
  <c r="H483" i="6"/>
  <c r="G32" i="7" s="1"/>
  <c r="H32" i="7" s="1"/>
  <c r="F344" i="6"/>
  <c r="K344" i="6"/>
  <c r="H150" i="6"/>
  <c r="H294" i="6"/>
  <c r="K154" i="6"/>
  <c r="F154" i="6"/>
  <c r="L154" i="6" s="1"/>
  <c r="F705" i="6"/>
  <c r="L705" i="6" s="1"/>
  <c r="K705" i="6"/>
  <c r="H819" i="6"/>
  <c r="G51" i="7" s="1"/>
  <c r="H51" i="7" s="1"/>
  <c r="H411" i="6"/>
  <c r="G28" i="7" s="1"/>
  <c r="H28" i="7" s="1"/>
  <c r="F417" i="6"/>
  <c r="K417" i="6"/>
  <c r="K634" i="6"/>
  <c r="F634" i="6"/>
  <c r="L634" i="6" s="1"/>
  <c r="H939" i="6"/>
  <c r="G58" i="7" s="1"/>
  <c r="H58" i="7" s="1"/>
  <c r="G57" i="7" s="1"/>
  <c r="H57" i="7" s="1"/>
  <c r="G19" i="9" s="1"/>
  <c r="H19" i="9" s="1"/>
  <c r="H703" i="6"/>
  <c r="H562" i="6"/>
  <c r="H152" i="6"/>
  <c r="H296" i="6"/>
  <c r="H774" i="6"/>
  <c r="H367" i="6"/>
  <c r="H224" i="6"/>
  <c r="H8" i="6"/>
  <c r="H848" i="6"/>
  <c r="H632" i="6"/>
  <c r="F57" i="6"/>
  <c r="J223" i="6"/>
  <c r="J509" i="6"/>
  <c r="J531" i="6" s="1"/>
  <c r="I35" i="7" s="1"/>
  <c r="J35" i="7" s="1"/>
  <c r="H560" i="6"/>
  <c r="H366" i="6"/>
  <c r="H559" i="6"/>
  <c r="H563" i="6" l="1"/>
  <c r="H775" i="6"/>
  <c r="H9" i="6"/>
  <c r="H849" i="6"/>
  <c r="H297" i="6"/>
  <c r="H151" i="6"/>
  <c r="H171" i="6" s="1"/>
  <c r="G15" i="7" s="1"/>
  <c r="H15" i="7" s="1"/>
  <c r="G14" i="7" s="1"/>
  <c r="H14" i="7" s="1"/>
  <c r="G8" i="9" s="1"/>
  <c r="H8" i="9" s="1"/>
  <c r="H795" i="6"/>
  <c r="G50" i="7" s="1"/>
  <c r="H50" i="7" s="1"/>
  <c r="G49" i="7" s="1"/>
  <c r="H49" i="7" s="1"/>
  <c r="G17" i="9" s="1"/>
  <c r="H17" i="9" s="1"/>
  <c r="J66" i="7"/>
  <c r="L66" i="7" s="1"/>
  <c r="K66" i="7"/>
  <c r="J70" i="7"/>
  <c r="L70" i="7" s="1"/>
  <c r="K70" i="7"/>
  <c r="J65" i="7"/>
  <c r="L65" i="7" s="1"/>
  <c r="K65" i="7"/>
  <c r="J64" i="7"/>
  <c r="L64" i="7" s="1"/>
  <c r="K64" i="7"/>
  <c r="J61" i="7"/>
  <c r="K61" i="7"/>
  <c r="J71" i="7"/>
  <c r="L71" i="7" s="1"/>
  <c r="K71" i="7"/>
  <c r="F897" i="6"/>
  <c r="F58" i="6"/>
  <c r="F942" i="6"/>
  <c r="J69" i="7"/>
  <c r="L69" i="7" s="1"/>
  <c r="K69" i="7"/>
  <c r="J67" i="7"/>
  <c r="L67" i="7" s="1"/>
  <c r="K67" i="7"/>
  <c r="J72" i="7"/>
  <c r="L72" i="7" s="1"/>
  <c r="K72" i="7"/>
  <c r="J63" i="7"/>
  <c r="L63" i="7" s="1"/>
  <c r="K63" i="7"/>
  <c r="J68" i="7"/>
  <c r="L68" i="7" s="1"/>
  <c r="K68" i="7"/>
  <c r="J62" i="7"/>
  <c r="L62" i="7" s="1"/>
  <c r="K62" i="7"/>
  <c r="H295" i="6"/>
  <c r="J151" i="6"/>
  <c r="J295" i="6"/>
  <c r="L198" i="6"/>
  <c r="L680" i="6"/>
  <c r="L417" i="6"/>
  <c r="L344" i="6"/>
  <c r="L895" i="6"/>
  <c r="H558" i="6"/>
  <c r="H221" i="6"/>
  <c r="H243" i="6" s="1"/>
  <c r="G19" i="7" s="1"/>
  <c r="H19" i="7" s="1"/>
  <c r="G18" i="7" s="1"/>
  <c r="H18" i="7" s="1"/>
  <c r="G9" i="9" s="1"/>
  <c r="H9" i="9" s="1"/>
  <c r="H5" i="6"/>
  <c r="H77" i="6"/>
  <c r="L823" i="6"/>
  <c r="L10" i="6"/>
  <c r="H631" i="6"/>
  <c r="H365" i="6"/>
  <c r="H387" i="6" s="1"/>
  <c r="G27" i="7" s="1"/>
  <c r="H27" i="7" s="1"/>
  <c r="G26" i="7" s="1"/>
  <c r="H26" i="7" s="1"/>
  <c r="G11" i="9" s="1"/>
  <c r="H11" i="9" s="1"/>
  <c r="H78" i="6"/>
  <c r="L56" i="6"/>
  <c r="L273" i="6"/>
  <c r="J847" i="6"/>
  <c r="J437" i="6"/>
  <c r="J222" i="6"/>
  <c r="G30" i="7"/>
  <c r="H30" i="7" s="1"/>
  <c r="G12" i="9" s="1"/>
  <c r="H12" i="9" s="1"/>
  <c r="H293" i="6"/>
  <c r="H702" i="6"/>
  <c r="H723" i="6" s="1"/>
  <c r="G46" i="7" s="1"/>
  <c r="H46" i="7" s="1"/>
  <c r="G45" i="7" s="1"/>
  <c r="H45" i="7" s="1"/>
  <c r="G16" i="9" s="1"/>
  <c r="H16" i="9" s="1"/>
  <c r="J150" i="6"/>
  <c r="J294" i="6"/>
  <c r="L608" i="6"/>
  <c r="J560" i="6"/>
  <c r="J366" i="6"/>
  <c r="J559" i="6"/>
  <c r="H27" i="6" l="1"/>
  <c r="G7" i="7" s="1"/>
  <c r="H7" i="7" s="1"/>
  <c r="G6" i="7" s="1"/>
  <c r="H6" i="7" s="1"/>
  <c r="G6" i="9" s="1"/>
  <c r="H6" i="9" s="1"/>
  <c r="H630" i="6"/>
  <c r="H651" i="6" s="1"/>
  <c r="G42" i="7" s="1"/>
  <c r="H42" i="7" s="1"/>
  <c r="G41" i="7" s="1"/>
  <c r="H41" i="7" s="1"/>
  <c r="G15" i="9" s="1"/>
  <c r="H15" i="9" s="1"/>
  <c r="H846" i="6"/>
  <c r="H867" i="6" s="1"/>
  <c r="G54" i="7" s="1"/>
  <c r="H54" i="7" s="1"/>
  <c r="G53" i="7" s="1"/>
  <c r="H53" i="7" s="1"/>
  <c r="G18" i="9" s="1"/>
  <c r="H18" i="9" s="1"/>
  <c r="H99" i="6"/>
  <c r="G11" i="7" s="1"/>
  <c r="H11" i="7" s="1"/>
  <c r="G10" i="7" s="1"/>
  <c r="H10" i="7" s="1"/>
  <c r="G7" i="9" s="1"/>
  <c r="H7" i="9" s="1"/>
  <c r="I60" i="7"/>
  <c r="L61" i="7"/>
  <c r="H315" i="6"/>
  <c r="G23" i="7" s="1"/>
  <c r="H23" i="7" s="1"/>
  <c r="G22" i="7" s="1"/>
  <c r="H22" i="7" s="1"/>
  <c r="G10" i="9" s="1"/>
  <c r="H10" i="9" s="1"/>
  <c r="J631" i="6"/>
  <c r="J365" i="6"/>
  <c r="J387" i="6" s="1"/>
  <c r="I27" i="7" s="1"/>
  <c r="J27" i="7" s="1"/>
  <c r="J78" i="6"/>
  <c r="J58" i="6"/>
  <c r="L58" i="6" s="1"/>
  <c r="K58" i="6"/>
  <c r="J274" i="6"/>
  <c r="K274" i="6"/>
  <c r="J345" i="6"/>
  <c r="K345" i="6"/>
  <c r="J418" i="6"/>
  <c r="K418" i="6"/>
  <c r="J753" i="6"/>
  <c r="K753" i="6"/>
  <c r="F6" i="6"/>
  <c r="J896" i="6"/>
  <c r="K896" i="6"/>
  <c r="J57" i="6"/>
  <c r="K57" i="6"/>
  <c r="J609" i="6"/>
  <c r="K609" i="6"/>
  <c r="J897" i="6"/>
  <c r="L897" i="6" s="1"/>
  <c r="K897" i="6"/>
  <c r="H579" i="6"/>
  <c r="G38" i="7" s="1"/>
  <c r="H38" i="7" s="1"/>
  <c r="G37" i="7" s="1"/>
  <c r="H37" i="7" s="1"/>
  <c r="G14" i="9" s="1"/>
  <c r="H14" i="9" s="1"/>
  <c r="J681" i="6"/>
  <c r="K681" i="6"/>
  <c r="J558" i="6"/>
  <c r="J221" i="6"/>
  <c r="J243" i="6" s="1"/>
  <c r="I19" i="7" s="1"/>
  <c r="J19" i="7" s="1"/>
  <c r="J5" i="6"/>
  <c r="J77" i="6"/>
  <c r="J824" i="6"/>
  <c r="K824" i="6"/>
  <c r="J199" i="6"/>
  <c r="K199" i="6"/>
  <c r="J293" i="6"/>
  <c r="J315" i="6" s="1"/>
  <c r="I23" i="7" s="1"/>
  <c r="J23" i="7" s="1"/>
  <c r="J702" i="6"/>
  <c r="J459" i="6"/>
  <c r="I31" i="7" s="1"/>
  <c r="J31" i="7" s="1"/>
  <c r="J942" i="6"/>
  <c r="L942" i="6" s="1"/>
  <c r="K942" i="6"/>
  <c r="J60" i="7" l="1"/>
  <c r="K60" i="7"/>
  <c r="J99" i="6"/>
  <c r="I11" i="7" s="1"/>
  <c r="J11" i="7" s="1"/>
  <c r="L681" i="6"/>
  <c r="G5" i="7"/>
  <c r="H5" i="7" s="1"/>
  <c r="H92" i="7" s="1"/>
  <c r="G5" i="9"/>
  <c r="H5" i="9" s="1"/>
  <c r="L345" i="6"/>
  <c r="F149" i="6"/>
  <c r="L199" i="6"/>
  <c r="L274" i="6"/>
  <c r="L824" i="6"/>
  <c r="L753" i="6"/>
  <c r="L609" i="6"/>
  <c r="F31" i="6"/>
  <c r="L57" i="6"/>
  <c r="L418" i="6"/>
  <c r="F583" i="6"/>
  <c r="L896" i="6"/>
  <c r="I20" i="9" l="1"/>
  <c r="L60" i="7"/>
  <c r="F275" i="6"/>
  <c r="F201" i="6"/>
  <c r="F346" i="6"/>
  <c r="F534" i="6"/>
  <c r="F419" i="6"/>
  <c r="F943" i="6"/>
  <c r="F487" i="6"/>
  <c r="F276" i="6"/>
  <c r="H27" i="9"/>
  <c r="E8" i="8"/>
  <c r="F59" i="6"/>
  <c r="F347" i="6"/>
  <c r="F826" i="6"/>
  <c r="J869" i="6"/>
  <c r="J891" i="6" s="1"/>
  <c r="I55" i="7" s="1"/>
  <c r="J55" i="7" s="1"/>
  <c r="J653" i="6"/>
  <c r="J675" i="6" s="1"/>
  <c r="I43" i="7" s="1"/>
  <c r="J43" i="7" s="1"/>
  <c r="J725" i="6"/>
  <c r="J747" i="6" s="1"/>
  <c r="I47" i="7" s="1"/>
  <c r="J47" i="7" s="1"/>
  <c r="J581" i="6"/>
  <c r="J173" i="6"/>
  <c r="J195" i="6" s="1"/>
  <c r="I16" i="7" s="1"/>
  <c r="J16" i="7" s="1"/>
  <c r="J101" i="6"/>
  <c r="J123" i="6" s="1"/>
  <c r="I12" i="7" s="1"/>
  <c r="J12" i="7" s="1"/>
  <c r="J317" i="6"/>
  <c r="J339" i="6" s="1"/>
  <c r="I24" i="7" s="1"/>
  <c r="J24" i="7" s="1"/>
  <c r="J917" i="6"/>
  <c r="J939" i="6" s="1"/>
  <c r="I58" i="7" s="1"/>
  <c r="J58" i="7" s="1"/>
  <c r="J797" i="6"/>
  <c r="J819" i="6" s="1"/>
  <c r="I51" i="7" s="1"/>
  <c r="J51" i="7" s="1"/>
  <c r="J461" i="6"/>
  <c r="J483" i="6" s="1"/>
  <c r="I32" i="7" s="1"/>
  <c r="J32" i="7" s="1"/>
  <c r="J389" i="6"/>
  <c r="J411" i="6" s="1"/>
  <c r="I28" i="7" s="1"/>
  <c r="J28" i="7" s="1"/>
  <c r="J245" i="6"/>
  <c r="J267" i="6" s="1"/>
  <c r="I20" i="7" s="1"/>
  <c r="J20" i="7" s="1"/>
  <c r="J29" i="6"/>
  <c r="F754" i="6"/>
  <c r="F420" i="6"/>
  <c r="F610" i="6"/>
  <c r="F488" i="6"/>
  <c r="K847" i="6"/>
  <c r="F847" i="6"/>
  <c r="L847" i="6" s="1"/>
  <c r="F200" i="6"/>
  <c r="F557" i="6"/>
  <c r="F682" i="6"/>
  <c r="F60" i="6"/>
  <c r="F773" i="6"/>
  <c r="K294" i="6"/>
  <c r="F294" i="6"/>
  <c r="L294" i="6" s="1"/>
  <c r="F825" i="6"/>
  <c r="F127" i="6"/>
  <c r="F629" i="6"/>
  <c r="K222" i="6"/>
  <c r="F222" i="6"/>
  <c r="K150" i="6"/>
  <c r="F150" i="6"/>
  <c r="F611" i="6"/>
  <c r="F755" i="6"/>
  <c r="F701" i="6"/>
  <c r="K437" i="6"/>
  <c r="F437" i="6"/>
  <c r="F683" i="6"/>
  <c r="F898" i="6"/>
  <c r="F845" i="6"/>
  <c r="J561" i="6"/>
  <c r="J20" i="9" l="1"/>
  <c r="K20" i="9"/>
  <c r="F147" i="6"/>
  <c r="E13" i="7" s="1"/>
  <c r="E9" i="8"/>
  <c r="E7" i="8" s="1"/>
  <c r="E14" i="8"/>
  <c r="E15" i="8" s="1"/>
  <c r="E16" i="8"/>
  <c r="F435" i="6"/>
  <c r="E29" i="7" s="1"/>
  <c r="L150" i="6"/>
  <c r="F843" i="6"/>
  <c r="E52" i="7" s="1"/>
  <c r="F459" i="6"/>
  <c r="E31" i="7" s="1"/>
  <c r="L437" i="6"/>
  <c r="L459" i="6" s="1"/>
  <c r="F699" i="6"/>
  <c r="E44" i="7" s="1"/>
  <c r="F771" i="6"/>
  <c r="E48" i="7" s="1"/>
  <c r="F507" i="6"/>
  <c r="E33" i="7" s="1"/>
  <c r="F561" i="6"/>
  <c r="L561" i="6" s="1"/>
  <c r="K561" i="6"/>
  <c r="F75" i="6"/>
  <c r="E9" i="7" s="1"/>
  <c r="L222" i="6"/>
  <c r="F627" i="6"/>
  <c r="E40" i="7" s="1"/>
  <c r="F291" i="6"/>
  <c r="E21" i="7" s="1"/>
  <c r="F963" i="6"/>
  <c r="E59" i="7" s="1"/>
  <c r="F915" i="6"/>
  <c r="E56" i="7" s="1"/>
  <c r="F219" i="6"/>
  <c r="E17" i="7" s="1"/>
  <c r="F555" i="6"/>
  <c r="E36" i="7" s="1"/>
  <c r="F363" i="6"/>
  <c r="E25" i="7" s="1"/>
  <c r="L20" i="9" l="1"/>
  <c r="E30" i="8" s="1"/>
  <c r="J845" i="6"/>
  <c r="K845" i="6"/>
  <c r="J347" i="6"/>
  <c r="L347" i="6" s="1"/>
  <c r="K347" i="6"/>
  <c r="J557" i="6"/>
  <c r="K557" i="6"/>
  <c r="F9" i="7"/>
  <c r="E12" i="8"/>
  <c r="E13" i="8"/>
  <c r="F52" i="7"/>
  <c r="F36" i="7"/>
  <c r="J59" i="6"/>
  <c r="K59" i="6"/>
  <c r="J60" i="6"/>
  <c r="L60" i="6" s="1"/>
  <c r="K60" i="6"/>
  <c r="J583" i="6"/>
  <c r="K583" i="6"/>
  <c r="F25" i="7"/>
  <c r="J488" i="6"/>
  <c r="L488" i="6" s="1"/>
  <c r="K488" i="6"/>
  <c r="J754" i="6"/>
  <c r="K754" i="6"/>
  <c r="J127" i="6"/>
  <c r="K127" i="6"/>
  <c r="J275" i="6"/>
  <c r="K275" i="6"/>
  <c r="F17" i="7"/>
  <c r="J610" i="6"/>
  <c r="K610" i="6"/>
  <c r="J611" i="6"/>
  <c r="L611" i="6" s="1"/>
  <c r="K611" i="6"/>
  <c r="J755" i="6"/>
  <c r="L755" i="6" s="1"/>
  <c r="K755" i="6"/>
  <c r="J31" i="6"/>
  <c r="K31" i="6"/>
  <c r="J149" i="6"/>
  <c r="K149" i="6"/>
  <c r="F59" i="7"/>
  <c r="F21" i="7"/>
  <c r="F48" i="7"/>
  <c r="F29" i="7"/>
  <c r="J419" i="6"/>
  <c r="K419" i="6"/>
  <c r="J682" i="6"/>
  <c r="K682" i="6"/>
  <c r="J683" i="6"/>
  <c r="L683" i="6" s="1"/>
  <c r="K683" i="6"/>
  <c r="J898" i="6"/>
  <c r="K898" i="6"/>
  <c r="J825" i="6"/>
  <c r="K825" i="6"/>
  <c r="J826" i="6"/>
  <c r="L826" i="6" s="1"/>
  <c r="K826" i="6"/>
  <c r="F31" i="7"/>
  <c r="K31" i="7"/>
  <c r="J420" i="6"/>
  <c r="L420" i="6" s="1"/>
  <c r="K420" i="6"/>
  <c r="J487" i="6"/>
  <c r="K487" i="6"/>
  <c r="F223" i="6"/>
  <c r="L223" i="6" s="1"/>
  <c r="K223" i="6"/>
  <c r="F40" i="7"/>
  <c r="F44" i="7"/>
  <c r="F13" i="7"/>
  <c r="J276" i="6"/>
  <c r="L276" i="6" s="1"/>
  <c r="K276" i="6"/>
  <c r="J346" i="6"/>
  <c r="K346" i="6"/>
  <c r="F56" i="7"/>
  <c r="J201" i="6"/>
  <c r="L201" i="6" s="1"/>
  <c r="K201" i="6"/>
  <c r="J773" i="6"/>
  <c r="K773" i="6"/>
  <c r="J534" i="6"/>
  <c r="K534" i="6"/>
  <c r="J629" i="6"/>
  <c r="K629" i="6"/>
  <c r="F509" i="6"/>
  <c r="K509" i="6"/>
  <c r="J200" i="6"/>
  <c r="K200" i="6"/>
  <c r="J943" i="6"/>
  <c r="K943" i="6"/>
  <c r="J701" i="6"/>
  <c r="K701" i="6"/>
  <c r="F33" i="7"/>
  <c r="F563" i="6" l="1"/>
  <c r="L563" i="6" s="1"/>
  <c r="K563" i="6"/>
  <c r="K775" i="6"/>
  <c r="F775" i="6"/>
  <c r="L775" i="6" s="1"/>
  <c r="F633" i="6"/>
  <c r="L633" i="6" s="1"/>
  <c r="K633" i="6"/>
  <c r="F296" i="6"/>
  <c r="L296" i="6" s="1"/>
  <c r="K296" i="6"/>
  <c r="K562" i="6"/>
  <c r="F562" i="6"/>
  <c r="L562" i="6" s="1"/>
  <c r="F225" i="6"/>
  <c r="L225" i="6" s="1"/>
  <c r="K225" i="6"/>
  <c r="K224" i="6"/>
  <c r="F224" i="6"/>
  <c r="L224" i="6" s="1"/>
  <c r="K704" i="6"/>
  <c r="F704" i="6"/>
  <c r="L704" i="6" s="1"/>
  <c r="F849" i="6"/>
  <c r="L849" i="6" s="1"/>
  <c r="K849" i="6"/>
  <c r="F848" i="6"/>
  <c r="L848" i="6" s="1"/>
  <c r="K848" i="6"/>
  <c r="F152" i="6"/>
  <c r="L152" i="6" s="1"/>
  <c r="K152" i="6"/>
  <c r="K297" i="6"/>
  <c r="F297" i="6"/>
  <c r="L297" i="6" s="1"/>
  <c r="F8" i="6"/>
  <c r="L8" i="6" s="1"/>
  <c r="K8" i="6"/>
  <c r="K368" i="6"/>
  <c r="F368" i="6"/>
  <c r="L368" i="6" s="1"/>
  <c r="K703" i="6"/>
  <c r="F703" i="6"/>
  <c r="L703" i="6" s="1"/>
  <c r="F9" i="6"/>
  <c r="L9" i="6" s="1"/>
  <c r="K9" i="6"/>
  <c r="F632" i="6"/>
  <c r="L632" i="6" s="1"/>
  <c r="K632" i="6"/>
  <c r="F367" i="6"/>
  <c r="L367" i="6" s="1"/>
  <c r="K367" i="6"/>
  <c r="K153" i="6"/>
  <c r="F153" i="6"/>
  <c r="L153" i="6" s="1"/>
  <c r="F774" i="6"/>
  <c r="K774" i="6"/>
  <c r="J651" i="6"/>
  <c r="I42" i="7" s="1"/>
  <c r="J42" i="7" s="1"/>
  <c r="L629" i="6"/>
  <c r="J627" i="6"/>
  <c r="I40" i="7" s="1"/>
  <c r="L610" i="6"/>
  <c r="L627" i="6" s="1"/>
  <c r="J6" i="6"/>
  <c r="K6" i="6"/>
  <c r="L31" i="7"/>
  <c r="J171" i="6"/>
  <c r="I15" i="7" s="1"/>
  <c r="J15" i="7" s="1"/>
  <c r="L149" i="6"/>
  <c r="J291" i="6"/>
  <c r="I21" i="7" s="1"/>
  <c r="L275" i="6"/>
  <c r="L291" i="6" s="1"/>
  <c r="L583" i="6"/>
  <c r="J603" i="6"/>
  <c r="I39" i="7" s="1"/>
  <c r="J39" i="7" s="1"/>
  <c r="J795" i="6"/>
  <c r="I50" i="7" s="1"/>
  <c r="L773" i="6"/>
  <c r="J435" i="6"/>
  <c r="I29" i="7" s="1"/>
  <c r="L419" i="6"/>
  <c r="L435" i="6" s="1"/>
  <c r="J579" i="6"/>
  <c r="I38" i="7" s="1"/>
  <c r="J38" i="7" s="1"/>
  <c r="L557" i="6"/>
  <c r="J699" i="6"/>
  <c r="I44" i="7" s="1"/>
  <c r="L682" i="6"/>
  <c r="L699" i="6" s="1"/>
  <c r="J963" i="6"/>
  <c r="I59" i="7" s="1"/>
  <c r="L943" i="6"/>
  <c r="L963" i="6" s="1"/>
  <c r="L31" i="6"/>
  <c r="J51" i="6"/>
  <c r="I8" i="7" s="1"/>
  <c r="J8" i="7" s="1"/>
  <c r="F7" i="6"/>
  <c r="L7" i="6" s="1"/>
  <c r="K7" i="6"/>
  <c r="J147" i="6"/>
  <c r="I13" i="7" s="1"/>
  <c r="L127" i="6"/>
  <c r="L147" i="6" s="1"/>
  <c r="J75" i="6"/>
  <c r="I9" i="7" s="1"/>
  <c r="L59" i="6"/>
  <c r="L75" i="6" s="1"/>
  <c r="J555" i="6"/>
  <c r="I36" i="7" s="1"/>
  <c r="L534" i="6"/>
  <c r="L555" i="6" s="1"/>
  <c r="J843" i="6"/>
  <c r="I52" i="7" s="1"/>
  <c r="L825" i="6"/>
  <c r="L843" i="6" s="1"/>
  <c r="J219" i="6"/>
  <c r="I17" i="7" s="1"/>
  <c r="L200" i="6"/>
  <c r="L219" i="6" s="1"/>
  <c r="J723" i="6"/>
  <c r="I46" i="7" s="1"/>
  <c r="J46" i="7" s="1"/>
  <c r="L701" i="6"/>
  <c r="F531" i="6"/>
  <c r="E35" i="7" s="1"/>
  <c r="L509" i="6"/>
  <c r="L531" i="6" s="1"/>
  <c r="J363" i="6"/>
  <c r="I25" i="7" s="1"/>
  <c r="L346" i="6"/>
  <c r="L363" i="6" s="1"/>
  <c r="J507" i="6"/>
  <c r="I33" i="7" s="1"/>
  <c r="L487" i="6"/>
  <c r="L507" i="6" s="1"/>
  <c r="J915" i="6"/>
  <c r="I56" i="7" s="1"/>
  <c r="L898" i="6"/>
  <c r="L915" i="6" s="1"/>
  <c r="J771" i="6"/>
  <c r="I48" i="7" s="1"/>
  <c r="L754" i="6"/>
  <c r="L771" i="6" s="1"/>
  <c r="J867" i="6"/>
  <c r="I54" i="7" s="1"/>
  <c r="J54" i="7" s="1"/>
  <c r="L845" i="6"/>
  <c r="L774" i="6" l="1"/>
  <c r="F795" i="6"/>
  <c r="E50" i="7" s="1"/>
  <c r="F50" i="7" s="1"/>
  <c r="L795" i="6"/>
  <c r="J9" i="7"/>
  <c r="L9" i="7" s="1"/>
  <c r="K9" i="7"/>
  <c r="J44" i="7"/>
  <c r="L44" i="7" s="1"/>
  <c r="K44" i="7"/>
  <c r="F654" i="6"/>
  <c r="L654" i="6" s="1"/>
  <c r="K654" i="6"/>
  <c r="F726" i="6"/>
  <c r="L726" i="6" s="1"/>
  <c r="K726" i="6"/>
  <c r="F870" i="6"/>
  <c r="L870" i="6" s="1"/>
  <c r="K870" i="6"/>
  <c r="J56" i="7"/>
  <c r="L56" i="7" s="1"/>
  <c r="K56" i="7"/>
  <c r="J13" i="7"/>
  <c r="K13" i="7"/>
  <c r="F30" i="6"/>
  <c r="L30" i="6" s="1"/>
  <c r="K30" i="6"/>
  <c r="J27" i="6"/>
  <c r="I7" i="7" s="1"/>
  <c r="J7" i="7" s="1"/>
  <c r="L6" i="6"/>
  <c r="K246" i="6"/>
  <c r="F246" i="6"/>
  <c r="L246" i="6" s="1"/>
  <c r="F582" i="6"/>
  <c r="L582" i="6" s="1"/>
  <c r="K582" i="6"/>
  <c r="J33" i="7"/>
  <c r="K33" i="7"/>
  <c r="F390" i="6"/>
  <c r="L390" i="6" s="1"/>
  <c r="K390" i="6"/>
  <c r="J17" i="7"/>
  <c r="L17" i="7" s="1"/>
  <c r="K17" i="7"/>
  <c r="F462" i="6"/>
  <c r="L462" i="6" s="1"/>
  <c r="K462" i="6"/>
  <c r="J40" i="7"/>
  <c r="L40" i="7" s="1"/>
  <c r="K40" i="7"/>
  <c r="J25" i="7"/>
  <c r="K25" i="7"/>
  <c r="J29" i="7"/>
  <c r="K29" i="7"/>
  <c r="F798" i="6"/>
  <c r="L798" i="6" s="1"/>
  <c r="K798" i="6"/>
  <c r="J52" i="7"/>
  <c r="L52" i="7" s="1"/>
  <c r="K52" i="7"/>
  <c r="F918" i="6"/>
  <c r="L918" i="6" s="1"/>
  <c r="K918" i="6"/>
  <c r="J21" i="7"/>
  <c r="K21" i="7"/>
  <c r="J50" i="7"/>
  <c r="I53" i="7"/>
  <c r="J53" i="7" s="1"/>
  <c r="I18" i="9" s="1"/>
  <c r="J18" i="9" s="1"/>
  <c r="K35" i="7"/>
  <c r="F35" i="7"/>
  <c r="K318" i="6"/>
  <c r="F318" i="6"/>
  <c r="L318" i="6" s="1"/>
  <c r="J36" i="7"/>
  <c r="K36" i="7"/>
  <c r="K102" i="6"/>
  <c r="F102" i="6"/>
  <c r="L102" i="6" s="1"/>
  <c r="J48" i="7"/>
  <c r="K48" i="7"/>
  <c r="J59" i="7"/>
  <c r="K59" i="7"/>
  <c r="F174" i="6"/>
  <c r="L174" i="6" s="1"/>
  <c r="K174" i="6"/>
  <c r="I41" i="7"/>
  <c r="J41" i="7" s="1"/>
  <c r="I15" i="9" s="1"/>
  <c r="J15" i="9" s="1"/>
  <c r="I6" i="7" l="1"/>
  <c r="J6" i="7" s="1"/>
  <c r="I6" i="9" s="1"/>
  <c r="J6" i="9" s="1"/>
  <c r="K50" i="7"/>
  <c r="I18" i="7"/>
  <c r="J18" i="7" s="1"/>
  <c r="I9" i="9" s="1"/>
  <c r="J9" i="9" s="1"/>
  <c r="L21" i="7"/>
  <c r="K725" i="6"/>
  <c r="F725" i="6"/>
  <c r="F653" i="6"/>
  <c r="K653" i="6"/>
  <c r="I37" i="7"/>
  <c r="J37" i="7" s="1"/>
  <c r="I14" i="9" s="1"/>
  <c r="J14" i="9" s="1"/>
  <c r="F29" i="6"/>
  <c r="K29" i="6"/>
  <c r="F869" i="6"/>
  <c r="K869" i="6"/>
  <c r="K245" i="6"/>
  <c r="F245" i="6"/>
  <c r="F389" i="6"/>
  <c r="K389" i="6"/>
  <c r="I34" i="7"/>
  <c r="J34" i="7" s="1"/>
  <c r="I13" i="9" s="1"/>
  <c r="J13" i="9" s="1"/>
  <c r="L36" i="7"/>
  <c r="K461" i="6"/>
  <c r="F461" i="6"/>
  <c r="I57" i="7"/>
  <c r="J57" i="7" s="1"/>
  <c r="I19" i="9" s="1"/>
  <c r="J19" i="9" s="1"/>
  <c r="L59" i="7"/>
  <c r="E34" i="7"/>
  <c r="L35" i="7"/>
  <c r="F797" i="6"/>
  <c r="K797" i="6"/>
  <c r="F917" i="6"/>
  <c r="K917" i="6"/>
  <c r="I45" i="7"/>
  <c r="J45" i="7" s="1"/>
  <c r="I16" i="9" s="1"/>
  <c r="J16" i="9" s="1"/>
  <c r="L48" i="7"/>
  <c r="I10" i="7"/>
  <c r="J10" i="7" s="1"/>
  <c r="I7" i="9" s="1"/>
  <c r="J7" i="9" s="1"/>
  <c r="L13" i="7"/>
  <c r="F317" i="6"/>
  <c r="K317" i="6"/>
  <c r="I26" i="7"/>
  <c r="J26" i="7" s="1"/>
  <c r="I11" i="9" s="1"/>
  <c r="J11" i="9" s="1"/>
  <c r="L29" i="7"/>
  <c r="I30" i="7"/>
  <c r="J30" i="7" s="1"/>
  <c r="I12" i="9" s="1"/>
  <c r="J12" i="9" s="1"/>
  <c r="L33" i="7"/>
  <c r="F101" i="6"/>
  <c r="K101" i="6"/>
  <c r="I14" i="7"/>
  <c r="J14" i="7" s="1"/>
  <c r="I8" i="9" s="1"/>
  <c r="J8" i="9" s="1"/>
  <c r="I49" i="7"/>
  <c r="J49" i="7" s="1"/>
  <c r="I17" i="9" s="1"/>
  <c r="J17" i="9" s="1"/>
  <c r="L50" i="7"/>
  <c r="K173" i="6"/>
  <c r="F173" i="6"/>
  <c r="I22" i="7"/>
  <c r="J22" i="7" s="1"/>
  <c r="I10" i="9" s="1"/>
  <c r="J10" i="9" s="1"/>
  <c r="L25" i="7"/>
  <c r="K581" i="6"/>
  <c r="F581" i="6"/>
  <c r="F891" i="6" l="1"/>
  <c r="E55" i="7" s="1"/>
  <c r="L869" i="6"/>
  <c r="L891" i="6" s="1"/>
  <c r="F483" i="6"/>
  <c r="E32" i="7" s="1"/>
  <c r="L461" i="6"/>
  <c r="L483" i="6" s="1"/>
  <c r="F51" i="6"/>
  <c r="E8" i="7" s="1"/>
  <c r="L29" i="6"/>
  <c r="L51" i="6" s="1"/>
  <c r="F675" i="6"/>
  <c r="E43" i="7" s="1"/>
  <c r="L653" i="6"/>
  <c r="L675" i="6" s="1"/>
  <c r="F195" i="6"/>
  <c r="E16" i="7" s="1"/>
  <c r="L173" i="6"/>
  <c r="L195" i="6" s="1"/>
  <c r="L101" i="6"/>
  <c r="L123" i="6" s="1"/>
  <c r="F123" i="6"/>
  <c r="E12" i="7" s="1"/>
  <c r="F939" i="6"/>
  <c r="E58" i="7" s="1"/>
  <c r="L917" i="6"/>
  <c r="L939" i="6" s="1"/>
  <c r="F411" i="6"/>
  <c r="E28" i="7" s="1"/>
  <c r="L389" i="6"/>
  <c r="L411" i="6" s="1"/>
  <c r="L725" i="6"/>
  <c r="L747" i="6" s="1"/>
  <c r="F747" i="6"/>
  <c r="E47" i="7" s="1"/>
  <c r="F603" i="6"/>
  <c r="E39" i="7" s="1"/>
  <c r="L581" i="6"/>
  <c r="L603" i="6" s="1"/>
  <c r="I5" i="7"/>
  <c r="J5" i="7" s="1"/>
  <c r="J92" i="7" s="1"/>
  <c r="F819" i="6"/>
  <c r="E51" i="7" s="1"/>
  <c r="L797" i="6"/>
  <c r="L819" i="6" s="1"/>
  <c r="I5" i="9"/>
  <c r="J5" i="9" s="1"/>
  <c r="K34" i="7"/>
  <c r="F34" i="7"/>
  <c r="F339" i="6"/>
  <c r="E24" i="7" s="1"/>
  <c r="L317" i="6"/>
  <c r="L339" i="6" s="1"/>
  <c r="F267" i="6"/>
  <c r="E20" i="7" s="1"/>
  <c r="L245" i="6"/>
  <c r="L267" i="6" s="1"/>
  <c r="F558" i="6" l="1"/>
  <c r="K558" i="6"/>
  <c r="K43" i="7"/>
  <c r="F43" i="7"/>
  <c r="L43" i="7" s="1"/>
  <c r="F24" i="7"/>
  <c r="L24" i="7" s="1"/>
  <c r="K24" i="7"/>
  <c r="E11" i="8"/>
  <c r="J27" i="9"/>
  <c r="K365" i="6"/>
  <c r="F365" i="6"/>
  <c r="L34" i="7"/>
  <c r="E13" i="9"/>
  <c r="F51" i="7"/>
  <c r="K51" i="7"/>
  <c r="F28" i="7"/>
  <c r="L28" i="7" s="1"/>
  <c r="K28" i="7"/>
  <c r="K631" i="6"/>
  <c r="F631" i="6"/>
  <c r="L631" i="6" s="1"/>
  <c r="F8" i="7"/>
  <c r="L8" i="7" s="1"/>
  <c r="K8" i="7"/>
  <c r="F16" i="7"/>
  <c r="L16" i="7" s="1"/>
  <c r="K16" i="7"/>
  <c r="K47" i="7"/>
  <c r="F47" i="7"/>
  <c r="L47" i="7" s="1"/>
  <c r="F78" i="6"/>
  <c r="L78" i="6" s="1"/>
  <c r="K78" i="6"/>
  <c r="K20" i="7"/>
  <c r="F20" i="7"/>
  <c r="L20" i="7" s="1"/>
  <c r="F295" i="6"/>
  <c r="L295" i="6" s="1"/>
  <c r="K295" i="6"/>
  <c r="K32" i="7"/>
  <c r="F32" i="7"/>
  <c r="F39" i="7"/>
  <c r="L39" i="7" s="1"/>
  <c r="K39" i="7"/>
  <c r="K12" i="7"/>
  <c r="F12" i="7"/>
  <c r="L12" i="7" s="1"/>
  <c r="K151" i="6"/>
  <c r="F151" i="6"/>
  <c r="F560" i="6"/>
  <c r="L560" i="6" s="1"/>
  <c r="K560" i="6"/>
  <c r="F58" i="7"/>
  <c r="K58" i="7"/>
  <c r="F293" i="6"/>
  <c r="K293" i="6"/>
  <c r="K77" i="6"/>
  <c r="F77" i="6"/>
  <c r="F5" i="6"/>
  <c r="K5" i="6"/>
  <c r="F630" i="6"/>
  <c r="K630" i="6"/>
  <c r="F366" i="6"/>
  <c r="L366" i="6" s="1"/>
  <c r="K366" i="6"/>
  <c r="K559" i="6"/>
  <c r="F559" i="6"/>
  <c r="L559" i="6" s="1"/>
  <c r="K702" i="6"/>
  <c r="F702" i="6"/>
  <c r="K221" i="6"/>
  <c r="F221" i="6"/>
  <c r="F846" i="6"/>
  <c r="K846" i="6"/>
  <c r="F55" i="7"/>
  <c r="L55" i="7" s="1"/>
  <c r="K55" i="7"/>
  <c r="L5" i="6" l="1"/>
  <c r="L27" i="6" s="1"/>
  <c r="F27" i="6"/>
  <c r="E7" i="7" s="1"/>
  <c r="L221" i="6"/>
  <c r="L243" i="6" s="1"/>
  <c r="F243" i="6"/>
  <c r="E19" i="7" s="1"/>
  <c r="L32" i="7"/>
  <c r="E30" i="7"/>
  <c r="F387" i="6"/>
  <c r="E27" i="7" s="1"/>
  <c r="L365" i="6"/>
  <c r="L387" i="6" s="1"/>
  <c r="L293" i="6"/>
  <c r="L315" i="6" s="1"/>
  <c r="F315" i="6"/>
  <c r="E23" i="7" s="1"/>
  <c r="L58" i="7"/>
  <c r="E57" i="7"/>
  <c r="F13" i="9"/>
  <c r="L13" i="9" s="1"/>
  <c r="K13" i="9"/>
  <c r="L702" i="6"/>
  <c r="L723" i="6" s="1"/>
  <c r="F723" i="6"/>
  <c r="E46" i="7" s="1"/>
  <c r="L846" i="6"/>
  <c r="L867" i="6" s="1"/>
  <c r="F867" i="6"/>
  <c r="E54" i="7" s="1"/>
  <c r="F99" i="6"/>
  <c r="E11" i="7" s="1"/>
  <c r="L77" i="6"/>
  <c r="L99" i="6" s="1"/>
  <c r="L151" i="6"/>
  <c r="L171" i="6" s="1"/>
  <c r="F171" i="6"/>
  <c r="E15" i="7" s="1"/>
  <c r="L630" i="6"/>
  <c r="L651" i="6" s="1"/>
  <c r="F651" i="6"/>
  <c r="E42" i="7" s="1"/>
  <c r="L51" i="7"/>
  <c r="E49" i="7"/>
  <c r="F579" i="6"/>
  <c r="E38" i="7" s="1"/>
  <c r="L558" i="6"/>
  <c r="L579" i="6" s="1"/>
  <c r="F11" i="7" l="1"/>
  <c r="K11" i="7"/>
  <c r="K27" i="7"/>
  <c r="F27" i="7"/>
  <c r="K23" i="7"/>
  <c r="F23" i="7"/>
  <c r="F46" i="7"/>
  <c r="K46" i="7"/>
  <c r="K30" i="7"/>
  <c r="F30" i="7"/>
  <c r="K19" i="7"/>
  <c r="F19" i="7"/>
  <c r="F15" i="7"/>
  <c r="K15" i="7"/>
  <c r="F38" i="7"/>
  <c r="K38" i="7"/>
  <c r="F54" i="7"/>
  <c r="K54" i="7"/>
  <c r="F49" i="7"/>
  <c r="K49" i="7"/>
  <c r="F42" i="7"/>
  <c r="K42" i="7"/>
  <c r="F57" i="7"/>
  <c r="K57" i="7"/>
  <c r="K7" i="7"/>
  <c r="F7" i="7"/>
  <c r="L23" i="7" l="1"/>
  <c r="E22" i="7"/>
  <c r="E18" i="7"/>
  <c r="L19" i="7"/>
  <c r="E19" i="9"/>
  <c r="L57" i="7"/>
  <c r="L30" i="7"/>
  <c r="E12" i="9"/>
  <c r="L27" i="7"/>
  <c r="E26" i="7"/>
  <c r="L7" i="7"/>
  <c r="E41" i="7"/>
  <c r="L42" i="7"/>
  <c r="E17" i="9"/>
  <c r="L49" i="7"/>
  <c r="L46" i="7"/>
  <c r="E45" i="7"/>
  <c r="L54" i="7"/>
  <c r="E53" i="7"/>
  <c r="L38" i="7"/>
  <c r="E37" i="7"/>
  <c r="E14" i="7"/>
  <c r="L15" i="7"/>
  <c r="L11" i="7"/>
  <c r="E10" i="7"/>
  <c r="F12" i="9" l="1"/>
  <c r="L12" i="9" s="1"/>
  <c r="K12" i="9"/>
  <c r="K17" i="9"/>
  <c r="F17" i="9"/>
  <c r="L17" i="9" s="1"/>
  <c r="F14" i="7"/>
  <c r="K14" i="7"/>
  <c r="F6" i="7"/>
  <c r="K6" i="7"/>
  <c r="F37" i="7"/>
  <c r="K37" i="7"/>
  <c r="F26" i="7"/>
  <c r="K26" i="7"/>
  <c r="F53" i="7"/>
  <c r="K53" i="7"/>
  <c r="F45" i="7"/>
  <c r="K45" i="7"/>
  <c r="F22" i="7"/>
  <c r="K22" i="7"/>
  <c r="K19" i="9"/>
  <c r="F19" i="9"/>
  <c r="L19" i="9" s="1"/>
  <c r="K18" i="7"/>
  <c r="F18" i="7"/>
  <c r="F10" i="7"/>
  <c r="K10" i="7"/>
  <c r="F41" i="7"/>
  <c r="K41" i="7"/>
  <c r="E7" i="9" l="1"/>
  <c r="L10" i="7"/>
  <c r="L26" i="7"/>
  <c r="E11" i="9"/>
  <c r="E9" i="9"/>
  <c r="L18" i="7"/>
  <c r="L37" i="7"/>
  <c r="E14" i="9"/>
  <c r="E6" i="9"/>
  <c r="L6" i="7"/>
  <c r="E5" i="7"/>
  <c r="L14" i="7"/>
  <c r="E8" i="9"/>
  <c r="E10" i="9"/>
  <c r="L22" i="7"/>
  <c r="L45" i="7"/>
  <c r="E16" i="9"/>
  <c r="E15" i="9"/>
  <c r="L41" i="7"/>
  <c r="L53" i="7"/>
  <c r="E18" i="9"/>
  <c r="K5" i="7" l="1"/>
  <c r="F5" i="7"/>
  <c r="K6" i="9"/>
  <c r="F6" i="9"/>
  <c r="K18" i="9"/>
  <c r="F18" i="9"/>
  <c r="L18" i="9" s="1"/>
  <c r="F16" i="9"/>
  <c r="L16" i="9" s="1"/>
  <c r="K16" i="9"/>
  <c r="K11" i="9"/>
  <c r="F11" i="9"/>
  <c r="L11" i="9" s="1"/>
  <c r="F9" i="9"/>
  <c r="L9" i="9" s="1"/>
  <c r="K9" i="9"/>
  <c r="K15" i="9"/>
  <c r="F15" i="9"/>
  <c r="L15" i="9" s="1"/>
  <c r="F10" i="9"/>
  <c r="L10" i="9" s="1"/>
  <c r="K10" i="9"/>
  <c r="F14" i="9"/>
  <c r="L14" i="9" s="1"/>
  <c r="K14" i="9"/>
  <c r="F8" i="9"/>
  <c r="L8" i="9" s="1"/>
  <c r="K8" i="9"/>
  <c r="F7" i="9"/>
  <c r="L7" i="9" s="1"/>
  <c r="K7" i="9"/>
  <c r="L6" i="9" l="1"/>
  <c r="E5" i="9"/>
  <c r="F92" i="7"/>
  <c r="L5" i="7"/>
  <c r="L92" i="7" s="1"/>
  <c r="K5" i="9" l="1"/>
  <c r="F5" i="9"/>
  <c r="L5" i="9" l="1"/>
  <c r="F27" i="9"/>
  <c r="E6" i="8"/>
  <c r="E18" i="8" l="1"/>
  <c r="E5" i="8"/>
  <c r="E23" i="8"/>
  <c r="L27" i="9"/>
  <c r="E34" i="8"/>
  <c r="E21" i="8" l="1"/>
  <c r="E19" i="8"/>
  <c r="E22" i="8"/>
  <c r="E4" i="8" l="1"/>
  <c r="E24" i="8" s="1"/>
  <c r="E25" i="8" s="1"/>
  <c r="E27" i="8" s="1"/>
  <c r="E28" i="8" s="1"/>
  <c r="E29" i="8" s="1"/>
  <c r="E31" i="8" s="1"/>
</calcChain>
</file>

<file path=xl/sharedStrings.xml><?xml version="1.0" encoding="utf-8"?>
<sst xmlns="http://schemas.openxmlformats.org/spreadsheetml/2006/main" count="4294" uniqueCount="617">
  <si>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</si>
  <si>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</si>
  <si>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</si>
  <si>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</si>
  <si>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</si>
  <si>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</si>
  <si>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</si>
  <si>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</si>
  <si>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</si>
  <si>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</si>
  <si>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</si>
  <si>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</si>
  <si>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</si>
  <si>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</si>
  <si>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</si>
  <si>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</si>
  <si>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</si>
  <si>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</si>
  <si>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</si>
  <si>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</si>
  <si>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</si>
  <si>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</si>
  <si>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</si>
  <si>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</si>
  <si>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</si>
  <si>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</si>
  <si>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</si>
  <si>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</si>
  <si>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</si>
  <si>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</si>
  <si>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</si>
  <si>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</si>
  <si>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</si>
  <si>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</si>
  <si>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</si>
  <si>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</si>
  <si>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</si>
  <si>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</si>
  <si>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</si>
  <si>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</si>
  <si>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</si>
  <si>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</si>
  <si>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</si>
  <si>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</si>
  <si>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</si>
  <si>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</si>
  <si>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</si>
  <si>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</si>
  <si>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</si>
  <si>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</si>
  <si>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</si>
  <si>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</si>
  <si>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  01.체육관</t>
  </si>
  <si>
    <t>0101</t>
  </si>
  <si>
    <t>010101  기  타  공  사</t>
  </si>
  <si>
    <t>010101</t>
  </si>
  <si>
    <t>스테인리스핸드레일/벽부형</t>
  </si>
  <si>
    <t>D38.1+25.4*1.5t, H:200 @ 1200</t>
  </si>
  <si>
    <t>M</t>
  </si>
  <si>
    <t>호표 1</t>
  </si>
  <si>
    <t>5C68F3FA4142786DF3A7CF460619D8</t>
  </si>
  <si>
    <t>T</t>
  </si>
  <si>
    <t>F</t>
  </si>
  <si>
    <t>0101015C68F3FA4142786DF3A7CF460619D8</t>
  </si>
  <si>
    <t>모르타르 바름 / 폭 30cm 이하</t>
  </si>
  <si>
    <t>내벽, 11mm, 3.6m 이하</t>
  </si>
  <si>
    <t>M2</t>
  </si>
  <si>
    <t>호표 2</t>
  </si>
  <si>
    <t>5C6823404AF774BE4BE7E04F9C11A3</t>
  </si>
  <si>
    <t>0101015C6823404AF774BE4BE7E04F9C11A3</t>
  </si>
  <si>
    <t>수성페인트 붓칠</t>
  </si>
  <si>
    <t>내부 2회, 친환경</t>
  </si>
  <si>
    <t>호표 3</t>
  </si>
  <si>
    <t>5C68B35D4A937FAD3D97E5E1911FA1</t>
  </si>
  <si>
    <t>0101015C68B35D4A937FAD3D97E5E1911FA1</t>
  </si>
  <si>
    <t>라인마킹</t>
  </si>
  <si>
    <t>호표 4</t>
  </si>
  <si>
    <t>5C68B3514F707C8830470557A5173E</t>
  </si>
  <si>
    <t>0101015C68B3514F707C8830470557A5173E</t>
  </si>
  <si>
    <t>안전페인트</t>
  </si>
  <si>
    <t>호표 5</t>
  </si>
  <si>
    <t>5C68B3514F707C8830470557A5173F</t>
  </si>
  <si>
    <t>0101015C68B3514F707C8830470557A5173F</t>
  </si>
  <si>
    <t>장애인주차구역그리기</t>
  </si>
  <si>
    <t>3300*5000</t>
  </si>
  <si>
    <t>면</t>
  </si>
  <si>
    <t>호표 6</t>
  </si>
  <si>
    <t>5C68B3514F707C8830470557A5173C</t>
  </si>
  <si>
    <t>0101015C68B3514F707C8830470557A5173C</t>
  </si>
  <si>
    <t>[ 합           계 ]</t>
  </si>
  <si>
    <t>TOTAL</t>
  </si>
  <si>
    <t>010102  철  거  공  사</t>
  </si>
  <si>
    <t>010102</t>
  </si>
  <si>
    <t>바닥재 커팅</t>
  </si>
  <si>
    <t>호표 7</t>
  </si>
  <si>
    <t>5C69437A4AB3780DFCB7F6693E1AFB</t>
  </si>
  <si>
    <t>0101025C69437A4AB3780DFCB7F6693E1AFB</t>
  </si>
  <si>
    <t>바닥재 철거</t>
  </si>
  <si>
    <t>호표 8</t>
  </si>
  <si>
    <t>5C69437A4AB3780DFCB7F6693E1D4F</t>
  </si>
  <si>
    <t>0101025C69437A4AB3780DFCB7F6693E1D4F</t>
  </si>
  <si>
    <t>스텐도어 철거</t>
  </si>
  <si>
    <t>900*2100</t>
  </si>
  <si>
    <t>EA</t>
  </si>
  <si>
    <t>호표 9</t>
  </si>
  <si>
    <t>5C69437A4AB3780DFCB7F67BAF10E9</t>
  </si>
  <si>
    <t>0101025C69437A4AB3780DFCB7F67BAF10E9</t>
  </si>
  <si>
    <t>건설폐재류 상차비</t>
  </si>
  <si>
    <t>TON</t>
  </si>
  <si>
    <t>5C68438B48C87B495757EA9EF51493</t>
  </si>
  <si>
    <t>0101025C68438B48C87B495757EA9EF51493</t>
  </si>
  <si>
    <t>010103  장애인시설공사</t>
  </si>
  <si>
    <t>010103</t>
  </si>
  <si>
    <t>핸드레일촉지판 - 인쇄+점자타공</t>
  </si>
  <si>
    <t>AL 120*∮38</t>
  </si>
  <si>
    <t>5B4BD3B34FB775991697C01CB81197571BC898</t>
  </si>
  <si>
    <t>0101035B4BD3B34FB775991697C01CB81197571BC898</t>
  </si>
  <si>
    <t>화장실 점자표시판</t>
  </si>
  <si>
    <t>200*200</t>
  </si>
  <si>
    <t>5B4BD3B34FB775991697FD56A51C589D11F109</t>
  </si>
  <si>
    <t>0101035B4BD3B34FB775991697FD56A51C589D11F109</t>
  </si>
  <si>
    <t>촉지도 안내판</t>
  </si>
  <si>
    <t>800*700*H1200, 음성안내, 스탠드형</t>
  </si>
  <si>
    <t>5B4BD3B34FB775991697FD56A51C589D10ECC2</t>
  </si>
  <si>
    <t>0101035B4BD3B34FB775991697FD56A51C589D10ECC2</t>
  </si>
  <si>
    <t>카스톱퍼</t>
  </si>
  <si>
    <t>네오프렌계, 150*120*750mm</t>
  </si>
  <si>
    <t>개소</t>
  </si>
  <si>
    <t>호표 10</t>
  </si>
  <si>
    <t>5C68A379422A7EFDD8F7742CB319B9</t>
  </si>
  <si>
    <t>0101035C68A379422A7EFDD8F7742CB319B9</t>
  </si>
  <si>
    <t>장애인주차 표지판</t>
  </si>
  <si>
    <t>700*600*H1500</t>
  </si>
  <si>
    <t>호표 11</t>
  </si>
  <si>
    <t>5C68A379422A7DD40667338AB61B6A</t>
  </si>
  <si>
    <t>0101035C68A379422A7DD40667338AB61B6A</t>
  </si>
  <si>
    <t>안내 표지판</t>
  </si>
  <si>
    <t>호표 12</t>
  </si>
  <si>
    <t>5C68A379422A7DD40667338AB61896</t>
  </si>
  <si>
    <t>0101035C68A379422A7DD40667338AB61896</t>
  </si>
  <si>
    <t>장애인점자블럭</t>
  </si>
  <si>
    <t>외부, 300*300*35mm, 고강도 콘크리트</t>
  </si>
  <si>
    <t>호표 13</t>
  </si>
  <si>
    <t>5C6953614FDC715227672627561234</t>
  </si>
  <si>
    <t>0101035C6953614FDC715227672627561234</t>
  </si>
  <si>
    <t>내부, 300*300*18mm, 논스립 자기질</t>
  </si>
  <si>
    <t>호표 14</t>
  </si>
  <si>
    <t>5C6953614FDC715227672627561237</t>
  </si>
  <si>
    <t>0101035C6953614FDC715227672627561237</t>
  </si>
  <si>
    <t>5C6953614FDC7152276726275613DC</t>
  </si>
  <si>
    <t>0101035C6953614FDC7152276726275613DC</t>
  </si>
  <si>
    <t>0102  02.바우어관</t>
  </si>
  <si>
    <t>0102</t>
  </si>
  <si>
    <t>010201  기  타  공  사</t>
  </si>
  <si>
    <t>010201</t>
  </si>
  <si>
    <t>0102015C68F3FA4142786DF3A7CF460619D8</t>
  </si>
  <si>
    <t>스테인리스핸드레일</t>
  </si>
  <si>
    <t>D38.1+25.4*1.5t, H:850 @ 900</t>
  </si>
  <si>
    <t>호표 16</t>
  </si>
  <si>
    <t>5C68F3FA4142786DF0D7815812147D</t>
  </si>
  <si>
    <t>0102015C68F3FA4142786DF0D7815812147D</t>
  </si>
  <si>
    <t>010202  철  거  공  사</t>
  </si>
  <si>
    <t>010202</t>
  </si>
  <si>
    <t>0102025C69437A4AB3780DFCB7F6693E1AFB</t>
  </si>
  <si>
    <t>0102025C69437A4AB3780DFCB7F6693E1D4F</t>
  </si>
  <si>
    <t>0102025C68438B48C87B495757EA9EF51493</t>
  </si>
  <si>
    <t>010203  장애인시설공사</t>
  </si>
  <si>
    <t>010203</t>
  </si>
  <si>
    <t>0102035B4BD3B34FB775991697C01CB81197571BC898</t>
  </si>
  <si>
    <t>0102035B4BD3B34FB775991697FD56A51C589D11F109</t>
  </si>
  <si>
    <t>0102035C6953614FDC715227672627561237</t>
  </si>
  <si>
    <t>0102035C6953614FDC7152276726275613DC</t>
  </si>
  <si>
    <t>0103  03.동산도서관</t>
  </si>
  <si>
    <t>0103</t>
  </si>
  <si>
    <t>010301  기  타  공  사</t>
  </si>
  <si>
    <t>010301</t>
  </si>
  <si>
    <t>화강석붙임(습식, 혼드)</t>
  </si>
  <si>
    <t>바닥, 포천석 30mm, 모르타르 50mm</t>
  </si>
  <si>
    <t>호표 17</t>
  </si>
  <si>
    <t>5C6883284B8772FD88A7D827071742</t>
  </si>
  <si>
    <t>0103015C6883284B8772FD88A7D827071742</t>
  </si>
  <si>
    <t>D38.1+15*1.1*3EA+FB(40*9+30*9)*9t, H:850 @ 1200</t>
  </si>
  <si>
    <t>호표 18</t>
  </si>
  <si>
    <t>5C68F3FA4142786DF0D78158121732</t>
  </si>
  <si>
    <t>0103015C68F3FA4142786DF0D78158121732</t>
  </si>
  <si>
    <t>스틸도어 보강판 및 도어록 타공</t>
  </si>
  <si>
    <t>90*300*1.6t</t>
  </si>
  <si>
    <t>호표 19</t>
  </si>
  <si>
    <t>5C68F3F4489C7CCC61978A6A0A1679</t>
  </si>
  <si>
    <t>0103015C68F3F4489C7CCC61978A6A0A1679</t>
  </si>
  <si>
    <t>0103015C68B3514F707C8830470557A5173E</t>
  </si>
  <si>
    <t>0103015C68B3514F707C8830470557A5173F</t>
  </si>
  <si>
    <t>0103015C68B3514F707C8830470557A5173C</t>
  </si>
  <si>
    <t>010302  철  거  공  사</t>
  </si>
  <si>
    <t>010302</t>
  </si>
  <si>
    <t>0103025C69437A4AB3780DFCB7F6693E1AFB</t>
  </si>
  <si>
    <t>0103025C69437A4AB3780DFCB7F6693E1D4F</t>
  </si>
  <si>
    <t>0103025C68438B48C87B495757EA9EF51493</t>
  </si>
  <si>
    <t>010303  장애인시설공사</t>
  </si>
  <si>
    <t>010303</t>
  </si>
  <si>
    <t>0103035B4BD3B34FB775991697C01CB81197571BC898</t>
  </si>
  <si>
    <t>0103035C68A379422A7EFDD8F7742CB319B9</t>
  </si>
  <si>
    <t>0103035C68A379422A7DD40667338AB61B6A</t>
  </si>
  <si>
    <t>0103035C6953614FDC715227672627561234</t>
  </si>
  <si>
    <t>0103035C6953614FDC715227672627561237</t>
  </si>
  <si>
    <t>0103035C6953614FDC7152276726275613DC</t>
  </si>
  <si>
    <t>0104  04.행소관</t>
  </si>
  <si>
    <t>0104</t>
  </si>
  <si>
    <t>010401  기  타  공  사</t>
  </si>
  <si>
    <t>010401</t>
  </si>
  <si>
    <t>0104015C68F3FA4142786DF3A7CF460619D8</t>
  </si>
  <si>
    <t>D38.1+15*1.1*2EA+FB(40*9+30*9)*9t, H:850 @ 600</t>
  </si>
  <si>
    <t>호표 20</t>
  </si>
  <si>
    <t>5C68F3FA4142786DF0D7815812162B</t>
  </si>
  <si>
    <t>0104015C68F3FA4142786DF0D7815812162B</t>
  </si>
  <si>
    <t>경사로 설치</t>
  </si>
  <si>
    <t>W:1500, L:3000, AL CH'PL 4.5t</t>
  </si>
  <si>
    <t>호표 21</t>
  </si>
  <si>
    <t>5C68F3F4489C7CCC61978A6A141CDC</t>
  </si>
  <si>
    <t>0104015C68F3F4489C7CCC61978A6A141CDC</t>
  </si>
  <si>
    <t>0104015C68B3514F707C8830470557A5173E</t>
  </si>
  <si>
    <t>0104015C68B3514F707C8830470557A5173F</t>
  </si>
  <si>
    <t>0104015C68B3514F707C8830470557A5173C</t>
  </si>
  <si>
    <t>010402  철  거  공  사</t>
  </si>
  <si>
    <t>010402</t>
  </si>
  <si>
    <t>0104025C69437A4AB3780DFCB7F6693E1AFB</t>
  </si>
  <si>
    <t>0104025C69437A4AB3780DFCB7F6693E1D4F</t>
  </si>
  <si>
    <t>0104025C68438B48C87B495757EA9EF51493</t>
  </si>
  <si>
    <t>010403  장애인시설공사</t>
  </si>
  <si>
    <t>010403</t>
  </si>
  <si>
    <t>손잡이</t>
  </si>
  <si>
    <t>손잡이, 장애자용손잡이, 소변기용, STS304 ∮38,1.5t</t>
  </si>
  <si>
    <t>조</t>
  </si>
  <si>
    <t>5B4BD3B34FB775991697C01CB811975713824F</t>
  </si>
  <si>
    <t>0104035B4BD3B34FB775991697C01CB811975713824F</t>
  </si>
  <si>
    <t>0104035B4BD3B34FB775991697C01CB81197571BC898</t>
  </si>
  <si>
    <t>0104035B4BD3B34FB775991697FD56A51C589D11F109</t>
  </si>
  <si>
    <t>0104035B4BD3B34FB775991697FD56A51C589D10ECC2</t>
  </si>
  <si>
    <t>0104035C68A379422A7EFDD8F7742CB319B9</t>
  </si>
  <si>
    <t>0104035C68A379422A7DD40667338AB61B6A</t>
  </si>
  <si>
    <t>0104035C6953614FDC715227672627561234</t>
  </si>
  <si>
    <t>0104035C6953614FDC715227672627561237</t>
  </si>
  <si>
    <t>0104035C6953614FDC7152276726275613DC</t>
  </si>
  <si>
    <t>0105  05.아담스채플</t>
  </si>
  <si>
    <t>0105</t>
  </si>
  <si>
    <t>010501  기  타  공  사</t>
  </si>
  <si>
    <t>010501</t>
  </si>
  <si>
    <t>목재손스침핸드레일/벽부형</t>
  </si>
  <si>
    <t>라왕D38+25.4*1.5t, H:200</t>
  </si>
  <si>
    <t>호표 22</t>
  </si>
  <si>
    <t>5C68F3FA4142786DF3A7CF46061831</t>
  </si>
  <si>
    <t>0105015C68F3FA4142786DF3A7CF46061831</t>
  </si>
  <si>
    <t>0105015C68F3FA4142786DF0D78158121732</t>
  </si>
  <si>
    <t>0105015C68F3F4489C7CCC61978A6A0A1679</t>
  </si>
  <si>
    <t>0105015C68B3514F707C8830470557A5173E</t>
  </si>
  <si>
    <t>0105015C68B3514F707C8830470557A5173F</t>
  </si>
  <si>
    <t>0105015C68B3514F707C8830470557A5173C</t>
  </si>
  <si>
    <t>010502  철  거  공  사</t>
  </si>
  <si>
    <t>010502</t>
  </si>
  <si>
    <t>0105025C69437A4AB3780DFCB7F6693E1AFB</t>
  </si>
  <si>
    <t>0105025C69437A4AB3780DFCB7F6693E1D4F</t>
  </si>
  <si>
    <t>0105025C68438B48C87B495757EA9EF51493</t>
  </si>
  <si>
    <t>010503  장애인시설공사</t>
  </si>
  <si>
    <t>010503</t>
  </si>
  <si>
    <t>0105035B4BD3B34FB775991697C01CB81197571BC898</t>
  </si>
  <si>
    <t>0105035B4BD3B34FB775991697FD56A51C589D11F109</t>
  </si>
  <si>
    <t>0105035B4BD3B34FB775991697FD56A51C589D10ECC2</t>
  </si>
  <si>
    <t>0105035C68A379422A7EFDD8F7742CB319B9</t>
  </si>
  <si>
    <t>0105035C68A379422A7DD40667338AB61B6A</t>
  </si>
  <si>
    <t>0105035C6953614FDC715227672627561234</t>
  </si>
  <si>
    <t>0105035C6953614FDC715227672627561237</t>
  </si>
  <si>
    <t>0105035C6953614FDC7152276726275613DC</t>
  </si>
  <si>
    <t>0106  06.산학협력관</t>
  </si>
  <si>
    <t>0106</t>
  </si>
  <si>
    <t>010601  기  타  공  사</t>
  </si>
  <si>
    <t>010601</t>
  </si>
  <si>
    <t>0106015C68F3FA4142786DF0D7815812147D</t>
  </si>
  <si>
    <t>D38.1+25.4*1.5t, H:550 @ 900</t>
  </si>
  <si>
    <t>호표 23</t>
  </si>
  <si>
    <t>5C68F3FA4142786DF0D78158121478</t>
  </si>
  <si>
    <t>0106015C68F3FA4142786DF0D78158121478</t>
  </si>
  <si>
    <t>0106015C68B3514F707C8830470557A5173E</t>
  </si>
  <si>
    <t>0106015C68B3514F707C8830470557A5173F</t>
  </si>
  <si>
    <t>0106015C68B3514F707C8830470557A5173C</t>
  </si>
  <si>
    <t>010602  철  거  공  사</t>
  </si>
  <si>
    <t>010602</t>
  </si>
  <si>
    <t>0106025C69437A4AB3780DFCB7F6693E1AFB</t>
  </si>
  <si>
    <t>0106025C69437A4AB3780DFCB7F6693E1D4F</t>
  </si>
  <si>
    <t>0106025C68438B48C87B495757EA9EF51493</t>
  </si>
  <si>
    <t>010603  장애인시설공사</t>
  </si>
  <si>
    <t>010603</t>
  </si>
  <si>
    <t>0106035B4BD3B34FB775991697C01CB811975713824F</t>
  </si>
  <si>
    <t>0106035B4BD3B34FB775991697C01CB81197571BC898</t>
  </si>
  <si>
    <t>0106035B4BD3B34FB775991697FD56A51C589D11F109</t>
  </si>
  <si>
    <t>0106035B4BD3B34FB775991697FD56A51C589D10ECC2</t>
  </si>
  <si>
    <t>0106035C68A379422A7EFDD8F7742CB319B9</t>
  </si>
  <si>
    <t>0106035C68A379422A7DD40667338AB61B6A</t>
  </si>
  <si>
    <t>0106035C6953614FDC715227672627561234</t>
  </si>
  <si>
    <t>0106035C6953614FDC715227672627561237</t>
  </si>
  <si>
    <t>0106035C6953614FDC7152276726275613DC</t>
  </si>
  <si>
    <t>0107  07.대운동장 화장실</t>
  </si>
  <si>
    <t>0107</t>
  </si>
  <si>
    <t>010701  기  타  공  사</t>
  </si>
  <si>
    <t>010701</t>
  </si>
  <si>
    <t>0107015C68F3FA4142786DF0D7815812162B</t>
  </si>
  <si>
    <t>010702  철  거  공  사</t>
  </si>
  <si>
    <t>010702</t>
  </si>
  <si>
    <t>0107025C69437A4AB3780DFCB7F6693E1AFB</t>
  </si>
  <si>
    <t>0107025C69437A4AB3780DFCB7F6693E1D4F</t>
  </si>
  <si>
    <t>0107025C68438B48C87B495757EA9EF51493</t>
  </si>
  <si>
    <t>010703  장애인시설공사</t>
  </si>
  <si>
    <t>010703</t>
  </si>
  <si>
    <t>0107035B4BD3B34FB775991697C01CB81197571BC898</t>
  </si>
  <si>
    <t>0107035B4BD3B34FB775991697FD56A51C589D11F109</t>
  </si>
  <si>
    <t>0107035C6953614FDC715227672627561234</t>
  </si>
  <si>
    <t>0107035C6953614FDC715227672627561237</t>
  </si>
  <si>
    <t>0108  08.대운동장본부석및스탠드</t>
  </si>
  <si>
    <t>0108</t>
  </si>
  <si>
    <t>010801  기  타  공  사</t>
  </si>
  <si>
    <t>010801</t>
  </si>
  <si>
    <t>W:1200, L:3100, AL CH'PL 4.5t</t>
  </si>
  <si>
    <t>호표 24</t>
  </si>
  <si>
    <t>5C68F3F4489C7CCC61978A6A141F91</t>
  </si>
  <si>
    <t>0108015C68F3F4489C7CCC61978A6A141F91</t>
  </si>
  <si>
    <t>010802  장애인시설공사</t>
  </si>
  <si>
    <t>010802</t>
  </si>
  <si>
    <t>0108025B4BD3B34FB775991697FD56A51C589D11F109</t>
  </si>
  <si>
    <t>0108025C6953614FDC715227672627561237</t>
  </si>
  <si>
    <t>0109  09.행소박물관</t>
  </si>
  <si>
    <t>0109</t>
  </si>
  <si>
    <t>010901  기  타  공  사</t>
  </si>
  <si>
    <t>010901</t>
  </si>
  <si>
    <t>바닥, 포천석 30mm, 모르타르 30mm</t>
  </si>
  <si>
    <t>호표 25</t>
  </si>
  <si>
    <t>5C6883284B8772FD88A7D82707113A</t>
  </si>
  <si>
    <t>0109015C6883284B8772FD88A7D82707113A</t>
  </si>
  <si>
    <t>0109015C68F3FA4142786DF3A7CF460619D8</t>
  </si>
  <si>
    <t>D38.1+25.4*1.5t, H:380 @ 900</t>
  </si>
  <si>
    <t>호표 26</t>
  </si>
  <si>
    <t>5C68F3FA4142786DF0D7815812147A</t>
  </si>
  <si>
    <t>0109015C68F3FA4142786DF0D7815812147A</t>
  </si>
  <si>
    <t>D38.1+25.4*1.5t, H:150 @ 900</t>
  </si>
  <si>
    <t>호표 27</t>
  </si>
  <si>
    <t>5C68F3FA4142786DF0D78158121474</t>
  </si>
  <si>
    <t>0109015C68F3FA4142786DF0D78158121474</t>
  </si>
  <si>
    <t>자동문</t>
  </si>
  <si>
    <t>1900*2300, 강화유리편개, 에칭필름</t>
  </si>
  <si>
    <t>호표 28</t>
  </si>
  <si>
    <t>5C68A379422A7EFDD8F7742CA11290</t>
  </si>
  <si>
    <t>0109015C68A379422A7EFDD8F7742CA11290</t>
  </si>
  <si>
    <t>0109015C68B3514F707C8830470557A5173E</t>
  </si>
  <si>
    <t>0109015C68B3514F707C8830470557A5173F</t>
  </si>
  <si>
    <t>0109015C68B3514F707C8830470557A5173C</t>
  </si>
  <si>
    <t>010902  철  거  공  사</t>
  </si>
  <si>
    <t>010902</t>
  </si>
  <si>
    <t>0109025C69437A4AB3780DFCB7F6693E1AFB</t>
  </si>
  <si>
    <t>0109025C69437A4AB3780DFCB7F6693E1D4F</t>
  </si>
  <si>
    <t>철재도어 철거</t>
  </si>
  <si>
    <t>호표 29</t>
  </si>
  <si>
    <t>5C69437A4AB3780DFCB7F67BAF11F0</t>
  </si>
  <si>
    <t>0109025C69437A4AB3780DFCB7F67BAF11F0</t>
  </si>
  <si>
    <t>0109025C68438B48C87B495757EA9EF51493</t>
  </si>
  <si>
    <t>010903  장애인시설공사</t>
  </si>
  <si>
    <t>010903</t>
  </si>
  <si>
    <t>0109035B4BD3B34FB775991697C01CB81197571BC898</t>
  </si>
  <si>
    <t>0109035B4BD3B34FB775991697FD56A51C589D11F109</t>
  </si>
  <si>
    <t>0109035B4BD3B34FB775991697FD56A51C589D10ECC2</t>
  </si>
  <si>
    <t>0109035C68A379422A7EFDD8F7742CB319B9</t>
  </si>
  <si>
    <t>0109035C68A379422A7DD40667338AB61B6A</t>
  </si>
  <si>
    <t>0109035C6953614FDC715227672627561234</t>
  </si>
  <si>
    <t>0109035C6953614FDC715227672627561237</t>
  </si>
  <si>
    <t>0109035C6953614FDC7152276726275613DC</t>
  </si>
  <si>
    <t>0110  10.바우어 신관</t>
  </si>
  <si>
    <t>0110</t>
  </si>
  <si>
    <t>011001  기  타  공  사</t>
  </si>
  <si>
    <t>011001</t>
  </si>
  <si>
    <t>0110015C6883284B8772FD88A7D82707113A</t>
  </si>
  <si>
    <t>스틸핸드레일</t>
  </si>
  <si>
    <t>D30.8+환봉9*3EA+FB40*6, H:850</t>
  </si>
  <si>
    <t>호표 30</t>
  </si>
  <si>
    <t>5C68F3FA4142786FBE67D8F2291864</t>
  </si>
  <si>
    <t>0110015C68F3FA4142786FBE67D8F2291864</t>
  </si>
  <si>
    <t>0110015C68F3FA4142786DF0D7815812147D</t>
  </si>
  <si>
    <t>0110015C68B3514F707C8830470557A5173E</t>
  </si>
  <si>
    <t>0110015C68B3514F707C8830470557A5173F</t>
  </si>
  <si>
    <t>0110015C68B3514F707C8830470557A5173C</t>
  </si>
  <si>
    <t>011002  철  거  공  사</t>
  </si>
  <si>
    <t>011002</t>
  </si>
  <si>
    <t>0110025C69437A4AB3780DFCB7F6693E1AFB</t>
  </si>
  <si>
    <t>0110025C69437A4AB3780DFCB7F6693E1D4F</t>
  </si>
  <si>
    <t>0110025C68438B48C87B495757EA9EF51493</t>
  </si>
  <si>
    <t>011003  장애인시설공사</t>
  </si>
  <si>
    <t>011003</t>
  </si>
  <si>
    <t>0110035B4BD3B34FB775991697C01CB81197571BC898</t>
  </si>
  <si>
    <t>0110035B4BD3B34FB775991697FD56A51C589D11F109</t>
  </si>
  <si>
    <t>0110035B4BD3B34FB775991697FD56A51C589D10ECC2</t>
  </si>
  <si>
    <t>0110035C68A379422A7EFDD8F7742CB319B9</t>
  </si>
  <si>
    <t>0110035C68A379422A7DD40667338AB61B6A</t>
  </si>
  <si>
    <t>0110035C6953614FDC715227672627561234</t>
  </si>
  <si>
    <t>0110035C6953614FDC715227672627561237</t>
  </si>
  <si>
    <t>0110035C6953614FDC7152276726275613DC</t>
  </si>
  <si>
    <t>0111  11.계명아트센터</t>
  </si>
  <si>
    <t>0111</t>
  </si>
  <si>
    <t>011101  기  타  공  사</t>
  </si>
  <si>
    <t>011101</t>
  </si>
  <si>
    <t>0111015C6883284B8772FD88A7D82707113A</t>
  </si>
  <si>
    <t>0111015C68F3FA4142786DF3A7CF46061831</t>
  </si>
  <si>
    <t>0111015C68B3514F707C8830470557A5173E</t>
  </si>
  <si>
    <t>0111015C68B3514F707C8830470557A5173F</t>
  </si>
  <si>
    <t>0111015C68B3514F707C8830470557A5173C</t>
  </si>
  <si>
    <t>011102  철  거  공  사</t>
  </si>
  <si>
    <t>011102</t>
  </si>
  <si>
    <t>0111025C69437A4AB3780DFCB7F6693E1AFB</t>
  </si>
  <si>
    <t>0111025C69437A4AB3780DFCB7F6693E1D4F</t>
  </si>
  <si>
    <t>0111025C68438B48C87B495757EA9EF51493</t>
  </si>
  <si>
    <t>011103  장애인시설공사</t>
  </si>
  <si>
    <t>011103</t>
  </si>
  <si>
    <t>0111035B4BD3B34FB775991697C01CB811975713824F</t>
  </si>
  <si>
    <t>0111035B4BD3B34FB775991697C01CB81197571BC898</t>
  </si>
  <si>
    <t>0111035B4BD3B34FB775991697FD56A51C589D11F109</t>
  </si>
  <si>
    <t>0111035B4BD3B34FB775991697FD56A51C589D10ECC2</t>
  </si>
  <si>
    <t>0111035C68A379422A7DD40667338AB61B6A</t>
  </si>
  <si>
    <t>0111035C6953614FDC715227672627561234</t>
  </si>
  <si>
    <t>0111035C6953614FDC715227672627561237</t>
  </si>
  <si>
    <t>0111035C6953614FDC7152276726275613DC</t>
  </si>
  <si>
    <t>0112  12.복지관</t>
  </si>
  <si>
    <t>0112</t>
  </si>
  <si>
    <t>011201  기  타  공  사</t>
  </si>
  <si>
    <t>011201</t>
  </si>
  <si>
    <t>0112015C6883284B8772FD88A7D82707113A</t>
  </si>
  <si>
    <t>0112015C68B3514F707C8830470557A5173E</t>
  </si>
  <si>
    <t>0112015C68B3514F707C8830470557A5173F</t>
  </si>
  <si>
    <t>0112015C68B3514F707C8830470557A5173C</t>
  </si>
  <si>
    <t>011202  철  거  공  사</t>
  </si>
  <si>
    <t>011202</t>
  </si>
  <si>
    <t>0112025C69437A4AB3780DFCB7F6693E1AFB</t>
  </si>
  <si>
    <t>0112025C69437A4AB3780DFCB7F6693E1D4F</t>
  </si>
  <si>
    <t>0112025C68438B48C87B495757EA9EF51493</t>
  </si>
  <si>
    <t>011203  장애인시설공사</t>
  </si>
  <si>
    <t>011203</t>
  </si>
  <si>
    <t>0112035B4BD3B34FB775991697FD56A51C589D11F109</t>
  </si>
  <si>
    <t>0112035B4BD3B34FB775991697FD56A51C589D10ECC2</t>
  </si>
  <si>
    <t>0112035C68A379422A7EFDD8F7742CB319B9</t>
  </si>
  <si>
    <t>0112035C68A379422A7DD40667338AB61B6A</t>
  </si>
  <si>
    <t>0112035C6953614FDC715227672627561234</t>
  </si>
  <si>
    <t>0112035C6953614FDC715227672627561237</t>
  </si>
  <si>
    <t>0112035C6953614FDC7152276726275613DC</t>
  </si>
  <si>
    <t>0113  13.아람관</t>
  </si>
  <si>
    <t>0113</t>
  </si>
  <si>
    <t>011301  기  타  공  사</t>
  </si>
  <si>
    <t>011301</t>
  </si>
  <si>
    <t>0113015C6883284B8772FD88A7D82707113A</t>
  </si>
  <si>
    <t>0113015C68F3FA4142786FBE67D8F2291864</t>
  </si>
  <si>
    <t>0113015C68F3FA4142786DF0D7815812162B</t>
  </si>
  <si>
    <t>0113015C68B3514F707C8830470557A5173E</t>
  </si>
  <si>
    <t>0113015C68B3514F707C8830470557A5173F</t>
  </si>
  <si>
    <t>0113015C68B3514F707C8830470557A5173C</t>
  </si>
  <si>
    <t>011302  철  거  공  사</t>
  </si>
  <si>
    <t>011302</t>
  </si>
  <si>
    <t>0113025C69437A4AB3780DFCB7F6693E1AFB</t>
  </si>
  <si>
    <t>0113025C69437A4AB3780DFCB7F6693E1D4F</t>
  </si>
  <si>
    <t>0113025C68438B48C87B495757EA9EF51493</t>
  </si>
  <si>
    <t>011303  장애인시설공사</t>
  </si>
  <si>
    <t>011303</t>
  </si>
  <si>
    <t>0113035B4BD3B34FB775991697C01CB81197571BC898</t>
  </si>
  <si>
    <t>0113035B4BD3B34FB775991697FD56A51C589D11F109</t>
  </si>
  <si>
    <t>0113035C68A379422A7EFDD8F7742CB319B9</t>
  </si>
  <si>
    <t>0113035C68A379422A7DD40667338AB61B6A</t>
  </si>
  <si>
    <t>0113035C68A379422A7DD40667338AB61896</t>
  </si>
  <si>
    <t>0113035C6953614FDC715227672627561237</t>
  </si>
  <si>
    <t>0113035C6953614FDC7152276726275613DC</t>
  </si>
  <si>
    <t>0114  14.다목적홀</t>
  </si>
  <si>
    <t>0114</t>
  </si>
  <si>
    <t>011401  철  거  공  사</t>
  </si>
  <si>
    <t>011401</t>
  </si>
  <si>
    <t>0114015C69437A4AB3780DFCB7F6693E1AFB</t>
  </si>
  <si>
    <t>0114015C69437A4AB3780DFCB7F6693E1D4F</t>
  </si>
  <si>
    <t>0114015C68438B48C87B495757EA9EF51493</t>
  </si>
  <si>
    <t>011402  장애인시설공사</t>
  </si>
  <si>
    <t>011402</t>
  </si>
  <si>
    <t>0114025B4BD3B34FB775991697FD56A51C589D10ECC2</t>
  </si>
  <si>
    <t>0114025C68A379422A7DD40667338AB61896</t>
  </si>
  <si>
    <t>0114025C6953614FDC715227672627561237</t>
  </si>
  <si>
    <t>0114025C6953614FDC7152276726275613DC</t>
  </si>
  <si>
    <t>0115  폐기물처리비</t>
  </si>
  <si>
    <t>0115</t>
  </si>
  <si>
    <t>011501  01.체육관</t>
  </si>
  <si>
    <t>011501</t>
  </si>
  <si>
    <t>건설폐재류</t>
  </si>
  <si>
    <t>가연성이 제거된 재활용이 가능한 혼합물</t>
  </si>
  <si>
    <t>5C68438B48C87B484EB7F010A11698</t>
  </si>
  <si>
    <t>0115015C68438B48C87B484EB7F010A11698</t>
  </si>
  <si>
    <t>건설폐재류 운반비</t>
  </si>
  <si>
    <t>4.5톤 덤프트럭, 30km</t>
  </si>
  <si>
    <t>5C68438B48C87B495757EA9EC81034</t>
  </si>
  <si>
    <t>0115015C68438B48C87B495757EA9EC81034</t>
  </si>
  <si>
    <t>011502  02.바우어관</t>
  </si>
  <si>
    <t>011502</t>
  </si>
  <si>
    <t>0115025C68438B48C87B484EB7F010A11698</t>
  </si>
  <si>
    <t>0115025C68438B48C87B495757EA9EC81034</t>
  </si>
  <si>
    <t>011503  03.동산도서관</t>
  </si>
  <si>
    <t>011503</t>
  </si>
  <si>
    <t>0115035C68438B48C87B484EB7F010A11698</t>
  </si>
  <si>
    <t>0115035C68438B48C87B495757EA9EC81034</t>
  </si>
  <si>
    <t>011504  04.행소관</t>
  </si>
  <si>
    <t>011504</t>
  </si>
  <si>
    <t>0115045C68438B48C87B484EB7F010A11698</t>
  </si>
  <si>
    <t>0115045C68438B48C87B495757EA9EC81034</t>
  </si>
  <si>
    <t>011505  05.아담스채플</t>
  </si>
  <si>
    <t>011505</t>
  </si>
  <si>
    <t>0115055C68438B48C87B484EB7F010A11698</t>
  </si>
  <si>
    <t>0115055C68438B48C87B495757EA9EC81034</t>
  </si>
  <si>
    <t>011506  06.산학협력관</t>
  </si>
  <si>
    <t>011506</t>
  </si>
  <si>
    <t>0115065C68438B48C87B484EB7F010A11698</t>
  </si>
  <si>
    <t>0115065C68438B48C87B495757EA9EC81034</t>
  </si>
  <si>
    <t>011507  07.대운동장 화장실</t>
  </si>
  <si>
    <t>011507</t>
  </si>
  <si>
    <t>0115075C68438B48C87B484EB7F010A11698</t>
  </si>
  <si>
    <t>0115075C68438B48C87B495757EA9EC81034</t>
  </si>
  <si>
    <t>011508  09.행소박물관</t>
  </si>
  <si>
    <t>011508</t>
  </si>
  <si>
    <t>0115085C68438B48C87B484EB7F010A11698</t>
  </si>
  <si>
    <t>0115085C68438B48C87B495757EA9EC81034</t>
  </si>
  <si>
    <t>011509  10.바우어 신관</t>
  </si>
  <si>
    <t>011509</t>
  </si>
  <si>
    <t>0115095C68438B48C87B484EB7F010A11698</t>
  </si>
  <si>
    <t>0115095C68438B48C87B495757EA9EC81034</t>
  </si>
  <si>
    <t>011510  11.계명아트센터</t>
  </si>
  <si>
    <t>011510</t>
  </si>
  <si>
    <t>0115105C68438B48C87B484EB7F010A11698</t>
  </si>
  <si>
    <t>0115105C68438B48C87B495757EA9EC81034</t>
  </si>
  <si>
    <t>011511  12.복지관</t>
  </si>
  <si>
    <t>011511</t>
  </si>
  <si>
    <t>0115115C68438B48C87B484EB7F010A11698</t>
  </si>
  <si>
    <t>0115115C68438B48C87B495757EA9EC81034</t>
  </si>
  <si>
    <t>011512  13.아람관</t>
  </si>
  <si>
    <t>011512</t>
  </si>
  <si>
    <t>0115125C68438B48C87B484EB7F010A11698</t>
  </si>
  <si>
    <t>0115125C68438B48C87B495757EA9EC81034</t>
  </si>
  <si>
    <t>011513  14.다목적홀</t>
  </si>
  <si>
    <t>011513</t>
  </si>
  <si>
    <t>0115135C68438B48C87B484EB7F010A11698</t>
  </si>
  <si>
    <t>0115135C68438B48C87B495757EA9EC81034</t>
  </si>
  <si>
    <t>공 사 원 가 계 산 서</t>
  </si>
  <si>
    <t xml:space="preserve">공    사    명   : </t>
    <phoneticPr fontId="1" type="noConversion"/>
  </si>
  <si>
    <t>(단위:원)</t>
    <phoneticPr fontId="1" type="noConversion"/>
  </si>
  <si>
    <t xml:space="preserve">구         분 </t>
  </si>
  <si>
    <t>금      액</t>
    <phoneticPr fontId="1" type="noConversion"/>
  </si>
  <si>
    <t xml:space="preserve">구      성    비  </t>
    <phoneticPr fontId="1" type="noConversion"/>
  </si>
  <si>
    <t>비 고</t>
    <phoneticPr fontId="1" type="noConversion"/>
  </si>
  <si>
    <t>1. 순 공 사 원 가</t>
  </si>
  <si>
    <t xml:space="preserve"> 가. 재 료 비</t>
    <phoneticPr fontId="1" type="noConversion"/>
  </si>
  <si>
    <t xml:space="preserve">   가-1. 직접재료비</t>
  </si>
  <si>
    <t xml:space="preserve"> 나. 노 무 비</t>
  </si>
  <si>
    <t xml:space="preserve">   나-1. 직접노무비</t>
  </si>
  <si>
    <t xml:space="preserve">   나-2. 간접노무비</t>
  </si>
  <si>
    <t xml:space="preserve"> [나1]  의</t>
    <phoneticPr fontId="1" type="noConversion"/>
  </si>
  <si>
    <t>(가+나-1+다-1)금액</t>
    <phoneticPr fontId="1" type="noConversion"/>
  </si>
  <si>
    <t>다. 경     비</t>
  </si>
  <si>
    <t xml:space="preserve">   다-1. 산출경비</t>
  </si>
  <si>
    <t xml:space="preserve">   다-2. 산재보험료</t>
  </si>
  <si>
    <t xml:space="preserve"> [나]의</t>
  </si>
  <si>
    <t xml:space="preserve">   다-3. 고용보험료</t>
  </si>
  <si>
    <t xml:space="preserve">   다-4. 건강보험료</t>
  </si>
  <si>
    <t xml:space="preserve"> [나1]의</t>
  </si>
  <si>
    <t xml:space="preserve">   다-5. 노인장기요양보험</t>
  </si>
  <si>
    <t xml:space="preserve"> [다4]의</t>
  </si>
  <si>
    <t xml:space="preserve">   다-6. 연금보험료</t>
  </si>
  <si>
    <t xml:space="preserve">   다-7. 퇴직공제부금</t>
  </si>
  <si>
    <t xml:space="preserve">   다-8. 산업안전보건관리비</t>
  </si>
  <si>
    <t xml:space="preserve"> [가+나1]의</t>
  </si>
  <si>
    <t xml:space="preserve"> [가+나]의</t>
  </si>
  <si>
    <t>(([가+나-1+다-1]의)×0.02%)×년수공기(년)</t>
    <phoneticPr fontId="1" type="noConversion"/>
  </si>
  <si>
    <t xml:space="preserve"> [가+나1+다1]의</t>
  </si>
  <si>
    <t>추정가격</t>
    <phoneticPr fontId="1" type="noConversion"/>
  </si>
  <si>
    <t xml:space="preserve">   2. 일 반 관 리 비</t>
  </si>
  <si>
    <t xml:space="preserve"> [1]의</t>
  </si>
  <si>
    <t xml:space="preserve">   3. 이              윤</t>
  </si>
  <si>
    <t xml:space="preserve"> [1나+1다+2]의</t>
  </si>
  <si>
    <t xml:space="preserve">   5. 총      원      가</t>
    <phoneticPr fontId="1" type="noConversion"/>
  </si>
  <si>
    <t xml:space="preserve"> [1+2+3+4]</t>
    <phoneticPr fontId="1" type="noConversion"/>
  </si>
  <si>
    <t>총    공    사    비</t>
    <phoneticPr fontId="1" type="noConversion"/>
  </si>
  <si>
    <t>[ 계명대 성서캠퍼스 장애인편의시설 개선공사 ]</t>
    <phoneticPr fontId="1" type="noConversion"/>
  </si>
  <si>
    <t>01  계명대 성서캠퍼스 장애인편의시설 개선공사</t>
    <phoneticPr fontId="1" type="noConversion"/>
  </si>
  <si>
    <t>01  계명대 성서캠퍼스 장애인편의시설 개선공사</t>
    <phoneticPr fontId="1" type="noConversion"/>
  </si>
  <si>
    <t>[ 계명대 성서캠퍼스 장애인편의시설 개선공사 ]</t>
    <phoneticPr fontId="1" type="noConversion"/>
  </si>
  <si>
    <t>01.체육관</t>
  </si>
  <si>
    <t>02.바우어관</t>
  </si>
  <si>
    <t>03.동산도서관</t>
  </si>
  <si>
    <t>04.행소관</t>
  </si>
  <si>
    <t>05.아담스채플</t>
  </si>
  <si>
    <t>06.산학협력관</t>
  </si>
  <si>
    <t>07.대운동장 화장실</t>
  </si>
  <si>
    <t>08.대운동장본부석및스탠드</t>
  </si>
  <si>
    <t>09.행소박물관</t>
  </si>
  <si>
    <t>10.바우어 신관</t>
  </si>
  <si>
    <t>11.계명아트센터</t>
  </si>
  <si>
    <t>12.복지관</t>
  </si>
  <si>
    <t>13.아람관</t>
  </si>
  <si>
    <t>14.다목적홀</t>
  </si>
  <si>
    <t>-</t>
    <phoneticPr fontId="1" type="noConversion"/>
  </si>
  <si>
    <t xml:space="preserve">   다-9. 기타경비</t>
    <phoneticPr fontId="1" type="noConversion"/>
  </si>
  <si>
    <t xml:space="preserve">   다-10. 공사이행보증수수료</t>
    <phoneticPr fontId="1" type="noConversion"/>
  </si>
  <si>
    <t xml:space="preserve">   다-11. 하도급대금지금 
             보증수수료</t>
    <phoneticPr fontId="1" type="noConversion"/>
  </si>
  <si>
    <t xml:space="preserve">   다-12. 건설기계대여대금 
             지급보증서 발급금액</t>
    <phoneticPr fontId="1" type="noConversion"/>
  </si>
  <si>
    <t xml:space="preserve">   다-13. 환경보전비</t>
    <phoneticPr fontId="1" type="noConversion"/>
  </si>
  <si>
    <t xml:space="preserve"> [5]의</t>
    <phoneticPr fontId="1" type="noConversion"/>
  </si>
  <si>
    <t xml:space="preserve">   6. 부 가 가 치 세</t>
    <phoneticPr fontId="1" type="noConversion"/>
  </si>
  <si>
    <t xml:space="preserve">   7. 도   급    금    액</t>
    <phoneticPr fontId="1" type="noConversion"/>
  </si>
  <si>
    <t xml:space="preserve"> [5+6]</t>
    <phoneticPr fontId="1" type="noConversion"/>
  </si>
  <si>
    <t>부가세포함</t>
    <phoneticPr fontId="1" type="noConversion"/>
  </si>
  <si>
    <t xml:space="preserve">   4. 주 요 자 재 비</t>
    <phoneticPr fontId="1" type="noConversion"/>
  </si>
  <si>
    <t xml:space="preserve">   8. 폐기물처리비 </t>
    <phoneticPr fontId="1" type="noConversion"/>
  </si>
  <si>
    <t>개보수공사</t>
    <phoneticPr fontId="1" type="noConversion"/>
  </si>
  <si>
    <t>5억미만</t>
    <phoneticPr fontId="1" type="noConversion"/>
  </si>
  <si>
    <t>계명대 성서캠퍼스 장애인편의시설 개선공사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</si>
</sst>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2" formatCode="_-&quot;₩&quot;* #,##0_-;\-&quot;₩&quot;* #,##0_-;_-&quot;₩&quot;* &quot;-&quot;_-;_-@_-"/>
    <numFmt numFmtId="41" formatCode="_-* #,##0_-;\-* #,##0_-;_-* &quot;-&quot;_-;_-@_-"/>
    <numFmt numFmtId="176" formatCode="#,###"/>
    <numFmt numFmtId="177" formatCode="0.000%"/>
    <numFmt numFmtId="178" formatCode="#000"/>
    <numFmt numFmtId="179" formatCode="_ &quot;₩&quot;* #,##0_ ;_ &quot;₩&quot;* \-#,##0_ ;_ &quot;₩&quot;* &quot;-&quot;_ ;_ @_ "/>
    <numFmt numFmtId="180" formatCode="_ &quot;₩&quot;* #,##0.00_ ;_ &quot;₩&quot;* \-#,##0.00_ ;_ &quot;₩&quot;* &quot;-&quot;??_ ;_ @_ "/>
    <numFmt numFmtId="181" formatCode="#00&quot;-&quot;0000"/>
    <numFmt numFmtId="182" formatCode="_ * #,##0_ ;_ * \-#,##0_ ;_ * &quot;-&quot;_ ;_ @_ "/>
    <numFmt numFmtId="183" formatCode="_ * #,##0.00_ ;_ * \-#,##0.00_ ;_ * &quot;-&quot;??_ ;_ @_ "/>
    <numFmt numFmtId="184" formatCode="##00"/>
    <numFmt numFmtId="185" formatCode="&quot;RM&quot;#,##0.00_);\(&quot;RM&quot;#,##0.00\)"/>
    <numFmt numFmtId="186" formatCode="000&quot;-&quot;0000"/>
    <numFmt numFmtId="187" formatCode="00##"/>
  </numFmts>
  <fonts count="3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u val="double"/>
      <sz val="20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9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b/>
      <sz val="9"/>
      <name val="굴림"/>
      <family val="3"/>
      <charset val="129"/>
    </font>
    <font>
      <sz val="10"/>
      <name val="굴림"/>
      <family val="3"/>
      <charset val="129"/>
    </font>
    <font>
      <sz val="11"/>
      <color rgb="FFFF0000"/>
      <name val="굴림"/>
      <family val="3"/>
      <charset val="129"/>
    </font>
    <font>
      <b/>
      <sz val="12"/>
      <color rgb="FF7030A0"/>
      <name val="굴림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2"/>
      <name val="¹ÙÅÁÃ¼"/>
      <family val="1"/>
      <charset val="129"/>
    </font>
    <font>
      <sz val="12"/>
      <name val="돋움체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Univers (WN)"/>
      <family val="2"/>
    </font>
    <font>
      <sz val="12"/>
      <name val="바탕체"/>
      <family val="1"/>
      <charset val="129"/>
    </font>
    <font>
      <sz val="10"/>
      <name val="Arial"/>
      <family val="2"/>
    </font>
    <font>
      <sz val="18"/>
      <color indexed="12"/>
      <name val="MS Sans Serif"/>
      <family val="2"/>
    </font>
    <font>
      <sz val="8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11"/>
      <color theme="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3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1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20" fillId="0" borderId="0">
      <protection locked="0"/>
    </xf>
    <xf numFmtId="0" fontId="18" fillId="0" borderId="0">
      <alignment vertical="center"/>
    </xf>
    <xf numFmtId="0" fontId="18" fillId="0" borderId="0">
      <alignment vertical="center"/>
    </xf>
    <xf numFmtId="178" fontId="6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9" fontId="22" fillId="0" borderId="0" applyFont="0" applyFill="0" applyBorder="0" applyAlignment="0" applyProtection="0"/>
    <xf numFmtId="0" fontId="3" fillId="6" borderId="0" applyNumberFormat="0" applyBorder="0" applyAlignment="0" applyProtection="0">
      <alignment vertical="center"/>
    </xf>
    <xf numFmtId="0" fontId="20" fillId="0" borderId="0">
      <protection locked="0"/>
    </xf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181" fontId="6" fillId="0" borderId="0">
      <protection locked="0"/>
    </xf>
    <xf numFmtId="182" fontId="22" fillId="0" borderId="0" applyFont="0" applyFill="0" applyBorder="0" applyAlignment="0" applyProtection="0"/>
    <xf numFmtId="183" fontId="22" fillId="0" borderId="0" applyFont="0" applyFill="0" applyBorder="0" applyAlignment="0" applyProtection="0"/>
    <xf numFmtId="4" fontId="20" fillId="0" borderId="0">
      <protection locked="0"/>
    </xf>
    <xf numFmtId="184" fontId="6" fillId="0" borderId="0">
      <protection locked="0"/>
    </xf>
    <xf numFmtId="0" fontId="22" fillId="0" borderId="0"/>
    <xf numFmtId="0" fontId="20" fillId="0" borderId="16">
      <protection locked="0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85" fontId="23" fillId="0" borderId="0"/>
    <xf numFmtId="186" fontId="6" fillId="0" borderId="0">
      <protection locked="0"/>
    </xf>
    <xf numFmtId="187" fontId="6" fillId="0" borderId="0">
      <protection locked="0"/>
    </xf>
    <xf numFmtId="38" fontId="24" fillId="7" borderId="0" applyNumberFormat="0" applyBorder="0" applyAlignment="0" applyProtection="0"/>
    <xf numFmtId="0" fontId="25" fillId="0" borderId="17" applyNumberFormat="0" applyAlignment="0" applyProtection="0">
      <alignment horizontal="left" vertical="center"/>
    </xf>
    <xf numFmtId="0" fontId="25" fillId="0" borderId="15">
      <alignment horizontal="left" vertical="center"/>
    </xf>
    <xf numFmtId="0" fontId="26" fillId="0" borderId="0" applyNumberFormat="0" applyFill="0" applyBorder="0" applyAlignment="0" applyProtection="0"/>
    <xf numFmtId="10" fontId="24" fillId="8" borderId="14" applyNumberFormat="0" applyBorder="0" applyAlignment="0" applyProtection="0"/>
    <xf numFmtId="0" fontId="27" fillId="0" borderId="0"/>
    <xf numFmtId="0" fontId="18" fillId="0" borderId="0"/>
    <xf numFmtId="10" fontId="28" fillId="0" borderId="0" applyFont="0" applyFill="0" applyBorder="0" applyAlignment="0" applyProtection="0"/>
    <xf numFmtId="0" fontId="29" fillId="7" borderId="0">
      <alignment horizontal="centerContinuous"/>
    </xf>
    <xf numFmtId="0" fontId="30" fillId="0" borderId="18">
      <alignment horizontal="left"/>
    </xf>
    <xf numFmtId="0" fontId="27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/>
    <xf numFmtId="0" fontId="31" fillId="0" borderId="0">
      <alignment vertical="center"/>
    </xf>
    <xf numFmtId="41" fontId="6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" fontId="20" fillId="0" borderId="0">
      <protection locked="0"/>
    </xf>
    <xf numFmtId="0" fontId="27" fillId="0" borderId="0">
      <protection locked="0"/>
    </xf>
    <xf numFmtId="0" fontId="27" fillId="0" borderId="0" applyFont="0" applyFill="0" applyBorder="0" applyAlignment="0" applyProtection="0"/>
    <xf numFmtId="0" fontId="18" fillId="0" borderId="0"/>
    <xf numFmtId="0" fontId="27" fillId="0" borderId="0" applyFont="0" applyFill="0" applyBorder="0" applyAlignment="0" applyProtection="0"/>
    <xf numFmtId="42" fontId="6" fillId="0" borderId="0" applyFont="0" applyFill="0" applyBorder="0" applyAlignment="0" applyProtection="0"/>
    <xf numFmtId="0" fontId="27" fillId="0" borderId="0">
      <protection locked="0"/>
    </xf>
    <xf numFmtId="0" fontId="32" fillId="0" borderId="0">
      <alignment vertical="center"/>
    </xf>
    <xf numFmtId="0" fontId="6" fillId="0" borderId="0">
      <alignment vertical="center"/>
    </xf>
    <xf numFmtId="0" fontId="6" fillId="0" borderId="0"/>
    <xf numFmtId="0" fontId="20" fillId="0" borderId="16">
      <protection locked="0"/>
    </xf>
    <xf numFmtId="0" fontId="27" fillId="0" borderId="0">
      <protection locked="0"/>
    </xf>
    <xf numFmtId="0" fontId="27" fillId="0" borderId="0">
      <protection locked="0"/>
    </xf>
  </cellStyleXfs>
  <cellXfs count="148">
    <xf numFmtId="0" fontId="0" fillId="0" borderId="0" xfId="0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8" fillId="0" borderId="0" xfId="3" applyFont="1">
      <alignment vertical="center"/>
    </xf>
    <xf numFmtId="49" fontId="9" fillId="0" borderId="0" xfId="3" applyNumberFormat="1" applyFont="1" applyBorder="1" applyAlignment="1">
      <alignment vertical="center" wrapText="1"/>
    </xf>
    <xf numFmtId="0" fontId="8" fillId="0" borderId="0" xfId="3" applyFont="1" applyBorder="1" applyAlignment="1">
      <alignment vertical="center"/>
    </xf>
    <xf numFmtId="41" fontId="8" fillId="0" borderId="0" xfId="3" applyNumberFormat="1" applyFont="1" applyBorder="1" applyAlignment="1">
      <alignment vertical="center"/>
    </xf>
    <xf numFmtId="0" fontId="8" fillId="0" borderId="0" xfId="3" applyFont="1" applyBorder="1" applyAlignment="1">
      <alignment horizontal="right" vertical="center"/>
    </xf>
    <xf numFmtId="49" fontId="10" fillId="2" borderId="8" xfId="3" applyNumberFormat="1" applyFont="1" applyFill="1" applyBorder="1" applyAlignment="1">
      <alignment horizontal="center" vertical="center" wrapText="1"/>
    </xf>
    <xf numFmtId="0" fontId="8" fillId="0" borderId="9" xfId="3" applyFont="1" applyBorder="1" applyAlignment="1">
      <alignment vertical="center"/>
    </xf>
    <xf numFmtId="41" fontId="10" fillId="0" borderId="8" xfId="1" applyFont="1" applyBorder="1" applyAlignment="1">
      <alignment horizontal="right" vertical="center" wrapText="1"/>
    </xf>
    <xf numFmtId="0" fontId="8" fillId="0" borderId="7" xfId="3" applyFont="1" applyBorder="1" applyAlignment="1">
      <alignment vertical="center"/>
    </xf>
    <xf numFmtId="0" fontId="8" fillId="0" borderId="8" xfId="3" applyFont="1" applyBorder="1" applyAlignment="1">
      <alignment vertical="center"/>
    </xf>
    <xf numFmtId="0" fontId="8" fillId="0" borderId="10" xfId="3" applyFont="1" applyBorder="1" applyAlignment="1">
      <alignment vertical="center"/>
    </xf>
    <xf numFmtId="41" fontId="10" fillId="3" borderId="11" xfId="1" applyFont="1" applyFill="1" applyBorder="1" applyAlignment="1">
      <alignment horizontal="right" vertical="center" wrapText="1"/>
    </xf>
    <xf numFmtId="0" fontId="8" fillId="3" borderId="7" xfId="3" applyFont="1" applyFill="1" applyBorder="1" applyAlignment="1">
      <alignment vertical="center"/>
    </xf>
    <xf numFmtId="0" fontId="8" fillId="3" borderId="11" xfId="3" applyFont="1" applyFill="1" applyBorder="1" applyAlignment="1">
      <alignment vertical="center"/>
    </xf>
    <xf numFmtId="0" fontId="8" fillId="0" borderId="11" xfId="3" applyFont="1" applyBorder="1" applyAlignment="1">
      <alignment vertical="center"/>
    </xf>
    <xf numFmtId="41" fontId="11" fillId="0" borderId="11" xfId="1" applyFont="1" applyBorder="1" applyAlignment="1">
      <alignment horizontal="right" vertical="center" wrapText="1"/>
    </xf>
    <xf numFmtId="0" fontId="8" fillId="0" borderId="12" xfId="3" applyFont="1" applyBorder="1" applyAlignment="1">
      <alignment vertical="center"/>
    </xf>
    <xf numFmtId="41" fontId="12" fillId="0" borderId="11" xfId="1" applyFont="1" applyBorder="1" applyAlignment="1">
      <alignment horizontal="right" vertical="center" wrapText="1"/>
    </xf>
    <xf numFmtId="0" fontId="13" fillId="0" borderId="11" xfId="3" applyFont="1" applyBorder="1" applyAlignment="1">
      <alignment horizontal="right" vertical="center"/>
    </xf>
    <xf numFmtId="49" fontId="12" fillId="0" borderId="7" xfId="3" applyNumberFormat="1" applyFont="1" applyBorder="1" applyAlignment="1">
      <alignment vertical="center" wrapText="1"/>
    </xf>
    <xf numFmtId="10" fontId="12" fillId="0" borderId="11" xfId="2" applyNumberFormat="1" applyFont="1" applyBorder="1" applyAlignment="1">
      <alignment horizontal="right" vertical="center" wrapText="1"/>
    </xf>
    <xf numFmtId="49" fontId="12" fillId="0" borderId="11" xfId="3" applyNumberFormat="1" applyFont="1" applyBorder="1" applyAlignment="1">
      <alignment horizontal="center" vertical="center" wrapText="1"/>
    </xf>
    <xf numFmtId="41" fontId="14" fillId="3" borderId="11" xfId="1" applyFont="1" applyFill="1" applyBorder="1" applyAlignment="1">
      <alignment horizontal="right" vertical="center" wrapText="1"/>
    </xf>
    <xf numFmtId="0" fontId="8" fillId="3" borderId="6" xfId="3" applyFont="1" applyFill="1" applyBorder="1" applyAlignment="1">
      <alignment vertical="center"/>
    </xf>
    <xf numFmtId="10" fontId="8" fillId="3" borderId="11" xfId="2" applyNumberFormat="1" applyFont="1" applyFill="1" applyBorder="1" applyAlignment="1">
      <alignment vertical="center"/>
    </xf>
    <xf numFmtId="10" fontId="8" fillId="0" borderId="11" xfId="2" applyNumberFormat="1" applyFont="1" applyBorder="1" applyAlignment="1">
      <alignment vertical="center"/>
    </xf>
    <xf numFmtId="177" fontId="12" fillId="0" borderId="11" xfId="2" applyNumberFormat="1" applyFont="1" applyBorder="1" applyAlignment="1">
      <alignment horizontal="right" vertical="center" wrapText="1"/>
    </xf>
    <xf numFmtId="0" fontId="8" fillId="0" borderId="11" xfId="3" quotePrefix="1" applyFont="1" applyBorder="1" applyAlignment="1">
      <alignment vertical="center"/>
    </xf>
    <xf numFmtId="49" fontId="13" fillId="0" borderId="7" xfId="3" applyNumberFormat="1" applyFont="1" applyBorder="1" applyAlignment="1">
      <alignment horizontal="center" vertical="center"/>
    </xf>
    <xf numFmtId="49" fontId="13" fillId="0" borderId="8" xfId="3" applyNumberFormat="1" applyFont="1" applyBorder="1" applyAlignment="1">
      <alignment horizontal="center" vertical="center"/>
    </xf>
    <xf numFmtId="0" fontId="15" fillId="0" borderId="0" xfId="3" applyFont="1">
      <alignment vertical="center"/>
    </xf>
    <xf numFmtId="49" fontId="12" fillId="0" borderId="6" xfId="3" applyNumberFormat="1" applyFont="1" applyBorder="1" applyAlignment="1">
      <alignment horizontal="left" vertical="center" wrapText="1"/>
    </xf>
    <xf numFmtId="49" fontId="12" fillId="0" borderId="7" xfId="3" applyNumberFormat="1" applyFont="1" applyBorder="1" applyAlignment="1">
      <alignment horizontal="left" vertical="center" wrapText="1"/>
    </xf>
    <xf numFmtId="41" fontId="10" fillId="4" borderId="11" xfId="1" applyFont="1" applyFill="1" applyBorder="1" applyAlignment="1">
      <alignment horizontal="right" vertical="center" wrapText="1"/>
    </xf>
    <xf numFmtId="49" fontId="10" fillId="4" borderId="6" xfId="3" applyNumberFormat="1" applyFont="1" applyFill="1" applyBorder="1" applyAlignment="1">
      <alignment vertical="center" wrapText="1"/>
    </xf>
    <xf numFmtId="49" fontId="10" fillId="4" borderId="7" xfId="3" applyNumberFormat="1" applyFont="1" applyFill="1" applyBorder="1" applyAlignment="1">
      <alignment vertical="center" wrapText="1"/>
    </xf>
    <xf numFmtId="0" fontId="8" fillId="4" borderId="11" xfId="3" applyFont="1" applyFill="1" applyBorder="1" applyAlignment="1">
      <alignment vertical="center"/>
    </xf>
    <xf numFmtId="0" fontId="16" fillId="0" borderId="0" xfId="3" applyFont="1">
      <alignment vertical="center"/>
    </xf>
    <xf numFmtId="10" fontId="11" fillId="0" borderId="11" xfId="2" applyNumberFormat="1" applyFont="1" applyBorder="1" applyAlignment="1">
      <alignment horizontal="right" vertical="center" wrapText="1"/>
    </xf>
    <xf numFmtId="49" fontId="11" fillId="0" borderId="6" xfId="3" applyNumberFormat="1" applyFont="1" applyBorder="1" applyAlignment="1">
      <alignment vertical="center" wrapText="1"/>
    </xf>
    <xf numFmtId="49" fontId="11" fillId="0" borderId="7" xfId="3" applyNumberFormat="1" applyFont="1" applyBorder="1" applyAlignment="1">
      <alignment vertical="center" wrapText="1"/>
    </xf>
    <xf numFmtId="49" fontId="11" fillId="0" borderId="11" xfId="3" applyNumberFormat="1" applyFont="1" applyBorder="1" applyAlignment="1">
      <alignment horizontal="center" vertical="center" wrapText="1"/>
    </xf>
    <xf numFmtId="41" fontId="10" fillId="5" borderId="13" xfId="1" applyFont="1" applyFill="1" applyBorder="1" applyAlignment="1">
      <alignment horizontal="right" vertical="center" wrapText="1"/>
    </xf>
    <xf numFmtId="49" fontId="10" fillId="2" borderId="7" xfId="3" applyNumberFormat="1" applyFont="1" applyFill="1" applyBorder="1" applyAlignment="1">
      <alignment horizontal="center" vertical="center" wrapText="1"/>
    </xf>
    <xf numFmtId="0" fontId="8" fillId="5" borderId="11" xfId="3" applyFont="1" applyFill="1" applyBorder="1" applyAlignment="1">
      <alignment vertical="center"/>
    </xf>
    <xf numFmtId="41" fontId="8" fillId="0" borderId="0" xfId="3" applyNumberFormat="1" applyFont="1">
      <alignment vertical="center"/>
    </xf>
    <xf numFmtId="41" fontId="17" fillId="0" borderId="0" xfId="0" applyNumberFormat="1" applyFont="1" applyAlignment="1">
      <alignment horizontal="right" vertical="center"/>
    </xf>
    <xf numFmtId="41" fontId="17" fillId="0" borderId="0" xfId="0" applyNumberFormat="1" applyFont="1" applyAlignment="1">
      <alignment horizontal="left" vertical="center"/>
    </xf>
    <xf numFmtId="41" fontId="8" fillId="0" borderId="0" xfId="2" applyNumberFormat="1" applyFont="1">
      <alignment vertical="center"/>
    </xf>
    <xf numFmtId="41" fontId="8" fillId="0" borderId="0" xfId="1" applyFont="1">
      <alignment vertical="center"/>
    </xf>
    <xf numFmtId="0" fontId="4" fillId="0" borderId="14" xfId="0" quotePrefix="1" applyFont="1" applyBorder="1" applyAlignment="1">
      <alignment horizontal="center" vertical="center" wrapText="1"/>
    </xf>
    <xf numFmtId="0" fontId="3" fillId="0" borderId="14" xfId="0" quotePrefix="1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176" fontId="3" fillId="0" borderId="14" xfId="0" applyNumberFormat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0" fillId="0" borderId="14" xfId="0" quotePrefix="1" applyFont="1" applyBorder="1" applyAlignment="1">
      <alignment vertical="center" wrapText="1"/>
    </xf>
    <xf numFmtId="0" fontId="8" fillId="0" borderId="0" xfId="3" applyFont="1">
      <alignment vertical="center"/>
    </xf>
    <xf numFmtId="0" fontId="8" fillId="0" borderId="11" xfId="3" applyFont="1" applyBorder="1" applyAlignment="1">
      <alignment vertical="center"/>
    </xf>
    <xf numFmtId="41" fontId="12" fillId="0" borderId="11" xfId="1" applyFont="1" applyBorder="1" applyAlignment="1">
      <alignment horizontal="right" vertical="center" wrapText="1"/>
    </xf>
    <xf numFmtId="49" fontId="12" fillId="0" borderId="7" xfId="3" applyNumberFormat="1" applyFont="1" applyBorder="1" applyAlignment="1">
      <alignment vertical="center" wrapText="1"/>
    </xf>
    <xf numFmtId="10" fontId="12" fillId="0" borderId="11" xfId="2" applyNumberFormat="1" applyFont="1" applyBorder="1" applyAlignment="1">
      <alignment horizontal="right" vertical="center" wrapText="1"/>
    </xf>
    <xf numFmtId="0" fontId="15" fillId="0" borderId="0" xfId="3" applyFont="1">
      <alignment vertical="center"/>
    </xf>
    <xf numFmtId="49" fontId="12" fillId="0" borderId="6" xfId="3" applyNumberFormat="1" applyFont="1" applyBorder="1" applyAlignment="1">
      <alignment horizontal="left" vertical="center" wrapText="1"/>
    </xf>
    <xf numFmtId="49" fontId="12" fillId="0" borderId="7" xfId="3" applyNumberFormat="1" applyFont="1" applyBorder="1" applyAlignment="1">
      <alignment horizontal="left" vertical="center" wrapText="1"/>
    </xf>
    <xf numFmtId="10" fontId="14" fillId="0" borderId="11" xfId="2" applyNumberFormat="1" applyFont="1" applyBorder="1" applyAlignment="1">
      <alignment horizontal="right" vertical="center" wrapText="1"/>
    </xf>
    <xf numFmtId="0" fontId="3" fillId="0" borderId="2" xfId="0" applyFont="1" applyFill="1" applyBorder="1" applyAlignment="1">
      <alignment vertical="center"/>
    </xf>
    <xf numFmtId="0" fontId="4" fillId="0" borderId="4" xfId="0" quotePrefix="1" applyFont="1" applyFill="1" applyBorder="1" applyAlignment="1">
      <alignment horizontal="center" vertical="center"/>
    </xf>
    <xf numFmtId="176" fontId="3" fillId="0" borderId="4" xfId="0" applyNumberFormat="1" applyFont="1" applyFill="1" applyBorder="1" applyAlignment="1">
      <alignment vertical="center" wrapText="1"/>
    </xf>
    <xf numFmtId="0" fontId="0" fillId="0" borderId="0" xfId="0" applyFill="1">
      <alignment vertical="center"/>
    </xf>
    <xf numFmtId="49" fontId="11" fillId="0" borderId="7" xfId="3" applyNumberFormat="1" applyFont="1" applyBorder="1" applyAlignment="1">
      <alignment horizontal="left" vertical="center" wrapText="1"/>
    </xf>
    <xf numFmtId="0" fontId="8" fillId="0" borderId="6" xfId="3" applyFont="1" applyBorder="1" applyAlignment="1">
      <alignment horizontal="center" vertical="center"/>
    </xf>
    <xf numFmtId="0" fontId="8" fillId="0" borderId="7" xfId="3" applyFont="1" applyBorder="1" applyAlignment="1">
      <alignment horizontal="center" vertical="center"/>
    </xf>
    <xf numFmtId="49" fontId="12" fillId="0" borderId="6" xfId="3" applyNumberFormat="1" applyFont="1" applyBorder="1" applyAlignment="1">
      <alignment horizontal="left" vertical="center" wrapText="1"/>
    </xf>
    <xf numFmtId="49" fontId="12" fillId="0" borderId="7" xfId="3" applyNumberFormat="1" applyFont="1" applyBorder="1" applyAlignment="1">
      <alignment horizontal="left" vertical="center" wrapText="1"/>
    </xf>
    <xf numFmtId="49" fontId="12" fillId="0" borderId="8" xfId="3" applyNumberFormat="1" applyFont="1" applyBorder="1" applyAlignment="1">
      <alignment horizontal="left" vertical="center" wrapText="1"/>
    </xf>
    <xf numFmtId="49" fontId="7" fillId="0" borderId="0" xfId="3" applyNumberFormat="1" applyFont="1" applyBorder="1" applyAlignment="1">
      <alignment horizontal="center" vertical="center" wrapText="1"/>
    </xf>
    <xf numFmtId="49" fontId="9" fillId="0" borderId="0" xfId="3" applyNumberFormat="1" applyFont="1" applyBorder="1" applyAlignment="1">
      <alignment horizontal="center" vertical="center" wrapText="1"/>
    </xf>
    <xf numFmtId="0" fontId="9" fillId="0" borderId="5" xfId="3" applyNumberFormat="1" applyFont="1" applyBorder="1" applyAlignment="1" applyProtection="1">
      <alignment horizontal="left" vertical="center" wrapText="1"/>
    </xf>
    <xf numFmtId="49" fontId="10" fillId="2" borderId="6" xfId="3" applyNumberFormat="1" applyFont="1" applyFill="1" applyBorder="1" applyAlignment="1">
      <alignment horizontal="center" vertical="center" wrapText="1"/>
    </xf>
    <xf numFmtId="49" fontId="10" fillId="2" borderId="7" xfId="3" applyNumberFormat="1" applyFont="1" applyFill="1" applyBorder="1" applyAlignment="1">
      <alignment horizontal="center" vertical="center" wrapText="1"/>
    </xf>
    <xf numFmtId="49" fontId="10" fillId="2" borderId="8" xfId="3" applyNumberFormat="1" applyFont="1" applyFill="1" applyBorder="1" applyAlignment="1">
      <alignment horizontal="center" vertical="center" wrapText="1"/>
    </xf>
    <xf numFmtId="49" fontId="11" fillId="3" borderId="7" xfId="3" applyNumberFormat="1" applyFont="1" applyFill="1" applyBorder="1" applyAlignment="1">
      <alignment horizontal="left" vertical="center" wrapText="1"/>
    </xf>
    <xf numFmtId="49" fontId="11" fillId="0" borderId="6" xfId="3" applyNumberFormat="1" applyFont="1" applyBorder="1" applyAlignment="1">
      <alignment horizontal="left" vertical="center" wrapText="1"/>
    </xf>
    <xf numFmtId="49" fontId="11" fillId="0" borderId="8" xfId="3" applyNumberFormat="1" applyFont="1" applyBorder="1" applyAlignment="1">
      <alignment horizontal="left" vertical="center" wrapText="1"/>
    </xf>
    <xf numFmtId="49" fontId="12" fillId="3" borderId="7" xfId="3" applyNumberFormat="1" applyFont="1" applyFill="1" applyBorder="1" applyAlignment="1">
      <alignment horizontal="left" vertical="center" wrapText="1"/>
    </xf>
    <xf numFmtId="49" fontId="12" fillId="3" borderId="8" xfId="3" applyNumberFormat="1" applyFont="1" applyFill="1" applyBorder="1" applyAlignment="1">
      <alignment horizontal="left" vertical="center" wrapText="1"/>
    </xf>
    <xf numFmtId="49" fontId="13" fillId="0" borderId="6" xfId="3" applyNumberFormat="1" applyFont="1" applyBorder="1" applyAlignment="1">
      <alignment horizontal="left" vertical="center" shrinkToFit="1"/>
    </xf>
    <xf numFmtId="49" fontId="13" fillId="0" borderId="7" xfId="3" applyNumberFormat="1" applyFont="1" applyBorder="1" applyAlignment="1">
      <alignment horizontal="left" vertical="center" shrinkToFit="1"/>
    </xf>
    <xf numFmtId="49" fontId="10" fillId="4" borderId="6" xfId="3" applyNumberFormat="1" applyFont="1" applyFill="1" applyBorder="1" applyAlignment="1">
      <alignment horizontal="left" vertical="center" wrapText="1"/>
    </xf>
    <xf numFmtId="49" fontId="10" fillId="4" borderId="7" xfId="3" applyNumberFormat="1" applyFont="1" applyFill="1" applyBorder="1" applyAlignment="1">
      <alignment horizontal="left" vertical="center" wrapText="1"/>
    </xf>
    <xf numFmtId="49" fontId="10" fillId="4" borderId="8" xfId="3" applyNumberFormat="1" applyFont="1" applyFill="1" applyBorder="1" applyAlignment="1">
      <alignment horizontal="left" vertical="center" wrapText="1"/>
    </xf>
    <xf numFmtId="0" fontId="4" fillId="0" borderId="14" xfId="0" quotePrefix="1" applyFont="1" applyBorder="1" applyAlignment="1">
      <alignment horizontal="center" vertical="center"/>
    </xf>
    <xf numFmtId="0" fontId="4" fillId="0" borderId="1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71">
    <cellStyle name="(△콤마)" xfId="7" xr:uid="{00000000-0005-0000-0000-000000000000}"/>
    <cellStyle name="(백분율)" xfId="8" xr:uid="{00000000-0005-0000-0000-000001000000}"/>
    <cellStyle name="(콤마)" xfId="9" xr:uid="{00000000-0005-0000-0000-000002000000}"/>
    <cellStyle name="´Þ·¯" xfId="10" xr:uid="{00000000-0005-0000-0000-000003000000}"/>
    <cellStyle name="△백분율" xfId="11" xr:uid="{00000000-0005-0000-0000-000004000000}"/>
    <cellStyle name="△콤마" xfId="12" xr:uid="{00000000-0005-0000-0000-000005000000}"/>
    <cellStyle name="°íÁ¤¼Ò¼ýÁ¡" xfId="13" xr:uid="{00000000-0005-0000-0000-000006000000}"/>
    <cellStyle name="°íÁ¤Ãâ·Â1" xfId="14" xr:uid="{00000000-0005-0000-0000-000007000000}"/>
    <cellStyle name="°íÁ¤Ãâ·Â2" xfId="15" xr:uid="{00000000-0005-0000-0000-000008000000}"/>
    <cellStyle name="¹éºÐÀ²_¿îÀüÀÚ±Ý" xfId="16" xr:uid="{00000000-0005-0000-0000-000009000000}"/>
    <cellStyle name="20% - 강조색2 2" xfId="17" xr:uid="{00000000-0005-0000-0000-00000A000000}"/>
    <cellStyle name="³¯Â¥" xfId="18" xr:uid="{00000000-0005-0000-0000-00000B000000}"/>
    <cellStyle name="ÅëÈ­ [0]_¸ñ·Ï-Á¶°æ" xfId="19" xr:uid="{00000000-0005-0000-0000-00000C000000}"/>
    <cellStyle name="ÅëÈ­_¸ñ·Ï-Á¶°æ" xfId="20" xr:uid="{00000000-0005-0000-0000-00000D000000}"/>
    <cellStyle name="ÆÛ¼¾Æ®" xfId="21" xr:uid="{00000000-0005-0000-0000-00000E000000}"/>
    <cellStyle name="ÄÞ¸¶ [0]_¸ñ·Ï-Á¶°æ" xfId="22" xr:uid="{00000000-0005-0000-0000-00000F000000}"/>
    <cellStyle name="ÄÞ¸¶_¸ñ·Ï-Á¶°æ" xfId="23" xr:uid="{00000000-0005-0000-0000-000010000000}"/>
    <cellStyle name="ÀÚ¸®¼ö" xfId="24" xr:uid="{00000000-0005-0000-0000-000011000000}"/>
    <cellStyle name="ÀÚ¸®¼ö0" xfId="25" xr:uid="{00000000-0005-0000-0000-000012000000}"/>
    <cellStyle name="Ç¥ÁØ_(%)ºñ¸ñ±ººÐ·ùÇ¥" xfId="26" xr:uid="{00000000-0005-0000-0000-000013000000}"/>
    <cellStyle name="ÇÕ»ê" xfId="27" xr:uid="{00000000-0005-0000-0000-000014000000}"/>
    <cellStyle name="Comma [0]_견적" xfId="28" xr:uid="{00000000-0005-0000-0000-000015000000}"/>
    <cellStyle name="Comma_견적" xfId="29" xr:uid="{00000000-0005-0000-0000-000016000000}"/>
    <cellStyle name="Currency [0]_견적" xfId="30" xr:uid="{00000000-0005-0000-0000-000017000000}"/>
    <cellStyle name="Currency_견적" xfId="31" xr:uid="{00000000-0005-0000-0000-000018000000}"/>
    <cellStyle name="Currency1" xfId="32" xr:uid="{00000000-0005-0000-0000-000019000000}"/>
    <cellStyle name="È­Æó±âÈ£" xfId="33" xr:uid="{00000000-0005-0000-0000-00001A000000}"/>
    <cellStyle name="È­Æó±âÈ£0" xfId="34" xr:uid="{00000000-0005-0000-0000-00001B000000}"/>
    <cellStyle name="Grey" xfId="35" xr:uid="{00000000-0005-0000-0000-00001C000000}"/>
    <cellStyle name="Header1" xfId="36" xr:uid="{00000000-0005-0000-0000-00001D000000}"/>
    <cellStyle name="Header2" xfId="37" xr:uid="{00000000-0005-0000-0000-00001E000000}"/>
    <cellStyle name="Helv8_PFD4.XLS" xfId="38" xr:uid="{00000000-0005-0000-0000-00001F000000}"/>
    <cellStyle name="Input [yellow]" xfId="39" xr:uid="{00000000-0005-0000-0000-000020000000}"/>
    <cellStyle name="Normal - Style1" xfId="40" xr:uid="{00000000-0005-0000-0000-000021000000}"/>
    <cellStyle name="Normal_견적" xfId="41" xr:uid="{00000000-0005-0000-0000-000022000000}"/>
    <cellStyle name="Percent [2]" xfId="42" xr:uid="{00000000-0005-0000-0000-000023000000}"/>
    <cellStyle name="Title" xfId="43" xr:uid="{00000000-0005-0000-0000-000024000000}"/>
    <cellStyle name="UM" xfId="44" xr:uid="{00000000-0005-0000-0000-000025000000}"/>
    <cellStyle name="고정소숫점" xfId="45" xr:uid="{00000000-0005-0000-0000-000026000000}"/>
    <cellStyle name="고정출력1" xfId="46" xr:uid="{00000000-0005-0000-0000-000027000000}"/>
    <cellStyle name="고정출력2" xfId="47" xr:uid="{00000000-0005-0000-0000-000028000000}"/>
    <cellStyle name="날짜" xfId="48" xr:uid="{00000000-0005-0000-0000-000029000000}"/>
    <cellStyle name="달러" xfId="49" xr:uid="{00000000-0005-0000-0000-00002A000000}"/>
    <cellStyle name="똿뗦먛귟 [0.00]_laroux" xfId="50" xr:uid="{00000000-0005-0000-0000-00002B000000}"/>
    <cellStyle name="똿뗦먛귟_laroux" xfId="51" xr:uid="{00000000-0005-0000-0000-00002C000000}"/>
    <cellStyle name="믅됞 [0.00]_laroux" xfId="52" xr:uid="{00000000-0005-0000-0000-00002D000000}"/>
    <cellStyle name="믅됞_laroux" xfId="53" xr:uid="{00000000-0005-0000-0000-00002E000000}"/>
    <cellStyle name="백분율" xfId="2" builtinId="5"/>
    <cellStyle name="뷭?_laroux" xfId="54" xr:uid="{00000000-0005-0000-0000-000030000000}"/>
    <cellStyle name="숫자(R)" xfId="55" xr:uid="{00000000-0005-0000-0000-000031000000}"/>
    <cellStyle name="쉼표 [0]" xfId="1" builtinId="6"/>
    <cellStyle name="쉼표 [0] 2" xfId="6" xr:uid="{00000000-0005-0000-0000-000033000000}"/>
    <cellStyle name="쉼표 [0] 2 2" xfId="56" xr:uid="{00000000-0005-0000-0000-000034000000}"/>
    <cellStyle name="쉼표 [0] 4" xfId="57" xr:uid="{00000000-0005-0000-0000-000035000000}"/>
    <cellStyle name="자리수" xfId="58" xr:uid="{00000000-0005-0000-0000-000036000000}"/>
    <cellStyle name="자리수0" xfId="59" xr:uid="{00000000-0005-0000-0000-000037000000}"/>
    <cellStyle name="콤마 [0]_(type)총괄" xfId="60" xr:uid="{00000000-0005-0000-0000-000038000000}"/>
    <cellStyle name="콤마[0]" xfId="61" xr:uid="{00000000-0005-0000-0000-000039000000}"/>
    <cellStyle name="콤마_(type)총괄" xfId="62" xr:uid="{00000000-0005-0000-0000-00003A000000}"/>
    <cellStyle name="통화 [0] 2" xfId="5" xr:uid="{00000000-0005-0000-0000-00003B000000}"/>
    <cellStyle name="통화 [0] 2 2" xfId="63" xr:uid="{00000000-0005-0000-0000-00003C000000}"/>
    <cellStyle name="퍼센트" xfId="64" xr:uid="{00000000-0005-0000-0000-00003D000000}"/>
    <cellStyle name="표준" xfId="0" builtinId="0"/>
    <cellStyle name="표준 2" xfId="4" xr:uid="{00000000-0005-0000-0000-00003F000000}"/>
    <cellStyle name="표준 2 2" xfId="65" xr:uid="{00000000-0005-0000-0000-000040000000}"/>
    <cellStyle name="표준 2 2 2" xfId="66" xr:uid="{00000000-0005-0000-0000-000041000000}"/>
    <cellStyle name="표준 3" xfId="67" xr:uid="{00000000-0005-0000-0000-000042000000}"/>
    <cellStyle name="표준 4" xfId="3" xr:uid="{00000000-0005-0000-0000-000043000000}"/>
    <cellStyle name="합산" xfId="68" xr:uid="{00000000-0005-0000-0000-000044000000}"/>
    <cellStyle name="화폐기호" xfId="69" xr:uid="{00000000-0005-0000-0000-000045000000}"/>
    <cellStyle name="화폐기호0" xfId="70" xr:uid="{00000000-0005-0000-0000-00004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&#51089;&#50629;&#49892;\1&#54788;&#51116;&#51089;&#50629;&#46020;&#47732;\&#52380;&#51068;&#44592;&#49696;&#45800;\&#49437;&#44288;&#46041;&#45440;&#51060;&#53552;\98-JOB\KY-ES4\J-TO-MBI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&#51089;&#50629;&#49892;\1&#54788;&#51116;&#51089;&#50629;&#46020;&#47732;\&#52380;&#51068;&#44592;&#49696;&#45800;\&#49437;&#44288;&#46041;&#45440;&#51060;&#53552;\98-job-2\HY-JANG\ROOM\ASAN\C1&#52509;&#44292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&#51089;&#50629;&#49892;\&#44305;&#54413;\Y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ks1\d\My%20Documents\&#44228;&#49328;&#49436;\&#49933;&#50857;\&#51221;&#48372;&#49468;&#5344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2285;&#50857;\WORK\&#44396;&#44040;&#54620;&#46972;2001.11.02\35bl-&#51453;&#51204;&#54620;&#46972;-&#49457;&#54788;\&#44228;&#49328;&#49436;\&#51221;&#48372;&#49468;&#5344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2285;&#50857;\WORK\&#44396;&#44040;&#54620;&#46972;2001.11.02\35bl-&#51453;&#51204;&#54620;&#46972;-&#49457;&#54788;\&#44228;&#49328;&#49436;\MOTEL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ks1\d\&#44228;&#49328;&#49436;\&#49933;&#50857;\&#51221;&#48372;&#49468;&#53440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8376;&#54872;\shareddocs\2007&#45380;&#44277;&#49324;&#45936;&#51060;&#53440;\2007&#45380;01&#50900;\07011908)&#49340;&#46993;&#51652;~&#51652;&#51452;&#48373;&#49440;&#51204;&#52384;&#52285;&#50896;&#50669;&#49324;(&#49440;&#49345;)(&#49436;&#54620;,&#49440;&#55148;,&#44592;&#51473;)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8376;&#54872;\shareddocs\2001&#45380;&#44221;&#50896;\7,&#44221;&#50896;(&#44288;&#47532;&#48512;)\WIN95\&#48148;&#53461;%20&#54868;&#47732;\My%20Documents\&#50672;&#49845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&#51089;&#50629;&#49892;\1&#54788;&#51116;&#51089;&#50629;&#46020;&#47732;\&#52380;&#51068;&#44592;&#49696;&#45800;\&#49437;&#44288;&#46041;&#45440;&#51060;&#53552;\UNIT-QT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SO&#50500;&#4932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ks1\d\My%20Documents\&#44228;&#49328;&#49436;\&#51221;&#48372;&#49468;&#53440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&#51089;&#50629;&#49892;\1&#54788;&#51116;&#51089;&#50629;&#46020;&#47732;\&#52380;&#51068;&#44592;&#49696;&#45800;\&#49437;&#44288;&#46041;&#45440;&#51060;&#53552;\MIRAN\OSO&#50500;&#49328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&#51089;&#50629;&#49892;\1&#54788;&#51116;&#51089;&#50629;&#46020;&#47732;\&#52380;&#51068;&#44592;&#49696;&#45800;\&#49437;&#44288;&#46041;&#45440;&#51060;&#53552;\ROOM\ASAN\C1&#52509;&#442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보-총원가(TO)"/>
      <sheetName val="토목-원가 (96.9)"/>
      <sheetName val="토목-원가(97.2) "/>
      <sheetName val="토목-원가(97.8)"/>
      <sheetName val="토목-총괄(공정별)"/>
      <sheetName val="토목-총원가"/>
      <sheetName val="토목-물가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1총괄"/>
    </sheetNames>
    <definedNames>
      <definedName name="ÀÎ¼â"/>
      <definedName name="Áö¿ì±â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</sheetNames>
    <sheetDataSet>
      <sheetData sheetId="0"/>
      <sheetData sheetId="1">
        <row r="22">
          <cell r="G22">
            <v>0</v>
          </cell>
          <cell r="H22">
            <v>0</v>
          </cell>
          <cell r="J22">
            <v>139</v>
          </cell>
          <cell r="K22">
            <v>0</v>
          </cell>
          <cell r="L22">
            <v>0</v>
          </cell>
        </row>
        <row r="23">
          <cell r="G23">
            <v>0</v>
          </cell>
          <cell r="H23">
            <v>0</v>
          </cell>
          <cell r="J23">
            <v>167</v>
          </cell>
          <cell r="K23">
            <v>0</v>
          </cell>
          <cell r="L23">
            <v>0</v>
          </cell>
        </row>
        <row r="24">
          <cell r="G24">
            <v>0</v>
          </cell>
          <cell r="H24">
            <v>0</v>
          </cell>
          <cell r="J24">
            <v>220</v>
          </cell>
          <cell r="K24">
            <v>0</v>
          </cell>
          <cell r="L24">
            <v>0</v>
          </cell>
        </row>
        <row r="25">
          <cell r="G25">
            <v>0</v>
          </cell>
          <cell r="H25">
            <v>0</v>
          </cell>
          <cell r="J25">
            <v>299</v>
          </cell>
          <cell r="K25">
            <v>0</v>
          </cell>
          <cell r="L25">
            <v>0</v>
          </cell>
        </row>
        <row r="26">
          <cell r="G26">
            <v>0</v>
          </cell>
          <cell r="H26">
            <v>0</v>
          </cell>
          <cell r="J26">
            <v>457</v>
          </cell>
          <cell r="K26">
            <v>0</v>
          </cell>
          <cell r="L26">
            <v>0</v>
          </cell>
        </row>
        <row r="27">
          <cell r="G27">
            <v>0</v>
          </cell>
          <cell r="H27">
            <v>0</v>
          </cell>
          <cell r="J27">
            <v>789</v>
          </cell>
          <cell r="K27">
            <v>0</v>
          </cell>
          <cell r="L27">
            <v>0</v>
          </cell>
        </row>
        <row r="28">
          <cell r="G28">
            <v>0</v>
          </cell>
          <cell r="H28">
            <v>0</v>
          </cell>
          <cell r="J28">
            <v>1095</v>
          </cell>
          <cell r="K28">
            <v>0</v>
          </cell>
          <cell r="L28">
            <v>0</v>
          </cell>
        </row>
        <row r="29">
          <cell r="G29">
            <v>0</v>
          </cell>
          <cell r="H29">
            <v>0</v>
          </cell>
          <cell r="J29">
            <v>1649</v>
          </cell>
          <cell r="K29">
            <v>0</v>
          </cell>
          <cell r="L29">
            <v>0</v>
          </cell>
        </row>
        <row r="30">
          <cell r="G30">
            <v>0</v>
          </cell>
          <cell r="H30">
            <v>0</v>
          </cell>
          <cell r="J30">
            <v>2214</v>
          </cell>
          <cell r="K30">
            <v>0</v>
          </cell>
          <cell r="L30">
            <v>0</v>
          </cell>
        </row>
        <row r="31">
          <cell r="G31">
            <v>0</v>
          </cell>
          <cell r="H31">
            <v>0</v>
          </cell>
          <cell r="J31">
            <v>2607</v>
          </cell>
          <cell r="K31">
            <v>0</v>
          </cell>
          <cell r="L31">
            <v>0</v>
          </cell>
        </row>
        <row r="32">
          <cell r="G32">
            <v>0</v>
          </cell>
          <cell r="H32">
            <v>0</v>
          </cell>
          <cell r="J32">
            <v>3326</v>
          </cell>
          <cell r="K32">
            <v>0</v>
          </cell>
          <cell r="L32">
            <v>0</v>
          </cell>
        </row>
        <row r="33">
          <cell r="G33">
            <v>0</v>
          </cell>
          <cell r="H33">
            <v>0</v>
          </cell>
          <cell r="J33">
            <v>3884</v>
          </cell>
          <cell r="K33">
            <v>0</v>
          </cell>
          <cell r="L33">
            <v>0</v>
          </cell>
        </row>
        <row r="34">
          <cell r="G34">
            <v>0</v>
          </cell>
          <cell r="H34">
            <v>0</v>
          </cell>
          <cell r="J34">
            <v>6216</v>
          </cell>
          <cell r="K34">
            <v>0</v>
          </cell>
          <cell r="L34">
            <v>0</v>
          </cell>
        </row>
        <row r="35">
          <cell r="G35">
            <v>0</v>
          </cell>
          <cell r="H35">
            <v>0</v>
          </cell>
          <cell r="J35">
            <v>7718</v>
          </cell>
          <cell r="K35">
            <v>0</v>
          </cell>
          <cell r="L35">
            <v>0</v>
          </cell>
        </row>
        <row r="36">
          <cell r="G36">
            <v>0</v>
          </cell>
          <cell r="H36">
            <v>0</v>
          </cell>
          <cell r="J36">
            <v>12470</v>
          </cell>
          <cell r="K36">
            <v>0</v>
          </cell>
          <cell r="L36">
            <v>0</v>
          </cell>
        </row>
        <row r="37">
          <cell r="G37">
            <v>0</v>
          </cell>
          <cell r="H37">
            <v>0</v>
          </cell>
          <cell r="J37">
            <v>593</v>
          </cell>
          <cell r="K37">
            <v>0</v>
          </cell>
          <cell r="L37">
            <v>0</v>
          </cell>
        </row>
        <row r="38">
          <cell r="G38">
            <v>0</v>
          </cell>
          <cell r="H38">
            <v>0</v>
          </cell>
          <cell r="J38">
            <v>990</v>
          </cell>
          <cell r="K38">
            <v>0</v>
          </cell>
          <cell r="L38">
            <v>0</v>
          </cell>
        </row>
        <row r="39">
          <cell r="G39">
            <v>0</v>
          </cell>
          <cell r="H39">
            <v>0</v>
          </cell>
          <cell r="J39">
            <v>1622</v>
          </cell>
          <cell r="K39">
            <v>0</v>
          </cell>
          <cell r="L39">
            <v>0</v>
          </cell>
        </row>
        <row r="40">
          <cell r="G40">
            <v>0</v>
          </cell>
          <cell r="H40">
            <v>0</v>
          </cell>
          <cell r="J40">
            <v>2720</v>
          </cell>
          <cell r="K40">
            <v>0</v>
          </cell>
          <cell r="L40">
            <v>0</v>
          </cell>
        </row>
        <row r="41">
          <cell r="G41">
            <v>0</v>
          </cell>
          <cell r="H41">
            <v>0</v>
          </cell>
          <cell r="J41">
            <v>41</v>
          </cell>
          <cell r="K41">
            <v>0</v>
          </cell>
          <cell r="L41">
            <v>0</v>
          </cell>
        </row>
        <row r="42">
          <cell r="G42">
            <v>0</v>
          </cell>
          <cell r="H42">
            <v>0</v>
          </cell>
          <cell r="J42">
            <v>66</v>
          </cell>
          <cell r="K42">
            <v>0</v>
          </cell>
          <cell r="L42">
            <v>0</v>
          </cell>
        </row>
        <row r="43">
          <cell r="G43">
            <v>0</v>
          </cell>
          <cell r="H43">
            <v>0</v>
          </cell>
          <cell r="J43">
            <v>97</v>
          </cell>
          <cell r="K43">
            <v>0</v>
          </cell>
          <cell r="L43">
            <v>0</v>
          </cell>
        </row>
        <row r="44">
          <cell r="G44">
            <v>0</v>
          </cell>
          <cell r="H44">
            <v>0</v>
          </cell>
          <cell r="J44">
            <v>122</v>
          </cell>
          <cell r="K44">
            <v>0</v>
          </cell>
          <cell r="L44">
            <v>0</v>
          </cell>
        </row>
        <row r="45">
          <cell r="G45">
            <v>0</v>
          </cell>
          <cell r="H45">
            <v>0</v>
          </cell>
          <cell r="J45">
            <v>185</v>
          </cell>
          <cell r="K45">
            <v>0</v>
          </cell>
          <cell r="L45">
            <v>0</v>
          </cell>
        </row>
        <row r="46">
          <cell r="G46">
            <v>0</v>
          </cell>
          <cell r="H46">
            <v>0</v>
          </cell>
          <cell r="J46">
            <v>263</v>
          </cell>
          <cell r="K46">
            <v>0</v>
          </cell>
          <cell r="L46">
            <v>0</v>
          </cell>
        </row>
        <row r="47">
          <cell r="G47">
            <v>0</v>
          </cell>
          <cell r="H47">
            <v>0</v>
          </cell>
          <cell r="J47">
            <v>515</v>
          </cell>
          <cell r="K47">
            <v>0</v>
          </cell>
          <cell r="L47">
            <v>0</v>
          </cell>
        </row>
        <row r="48">
          <cell r="G48">
            <v>0</v>
          </cell>
          <cell r="H48">
            <v>0</v>
          </cell>
          <cell r="J48">
            <v>787</v>
          </cell>
          <cell r="K48">
            <v>0</v>
          </cell>
          <cell r="L48">
            <v>0</v>
          </cell>
        </row>
        <row r="49">
          <cell r="G49">
            <v>0</v>
          </cell>
          <cell r="H49">
            <v>0</v>
          </cell>
          <cell r="J49">
            <v>1252</v>
          </cell>
          <cell r="K49">
            <v>0</v>
          </cell>
          <cell r="L49">
            <v>0</v>
          </cell>
        </row>
        <row r="50">
          <cell r="G50">
            <v>0</v>
          </cell>
          <cell r="H50">
            <v>0</v>
          </cell>
          <cell r="J50">
            <v>57</v>
          </cell>
          <cell r="K50">
            <v>0</v>
          </cell>
          <cell r="L50">
            <v>0</v>
          </cell>
        </row>
        <row r="51">
          <cell r="G51">
            <v>0</v>
          </cell>
          <cell r="H51">
            <v>0</v>
          </cell>
          <cell r="J51">
            <v>42</v>
          </cell>
          <cell r="K51">
            <v>0</v>
          </cell>
          <cell r="L51">
            <v>0</v>
          </cell>
        </row>
        <row r="52">
          <cell r="G52">
            <v>0</v>
          </cell>
          <cell r="H52">
            <v>0</v>
          </cell>
          <cell r="J52">
            <v>69</v>
          </cell>
          <cell r="K52">
            <v>0</v>
          </cell>
          <cell r="L52">
            <v>0</v>
          </cell>
        </row>
        <row r="53">
          <cell r="G53">
            <v>0</v>
          </cell>
          <cell r="H53">
            <v>0</v>
          </cell>
          <cell r="J53">
            <v>102</v>
          </cell>
          <cell r="K53">
            <v>0</v>
          </cell>
          <cell r="L53">
            <v>0</v>
          </cell>
        </row>
        <row r="54">
          <cell r="G54">
            <v>0</v>
          </cell>
          <cell r="H54">
            <v>0</v>
          </cell>
          <cell r="J54">
            <v>131</v>
          </cell>
          <cell r="K54">
            <v>0</v>
          </cell>
          <cell r="L54">
            <v>0</v>
          </cell>
        </row>
        <row r="55">
          <cell r="G55">
            <v>0</v>
          </cell>
          <cell r="H55">
            <v>0</v>
          </cell>
          <cell r="J55">
            <v>866</v>
          </cell>
          <cell r="K55">
            <v>0</v>
          </cell>
          <cell r="L55">
            <v>0</v>
          </cell>
        </row>
        <row r="56">
          <cell r="G56">
            <v>0</v>
          </cell>
          <cell r="H56">
            <v>0</v>
          </cell>
          <cell r="J56">
            <v>1044</v>
          </cell>
          <cell r="K56">
            <v>0</v>
          </cell>
          <cell r="L56">
            <v>0</v>
          </cell>
        </row>
        <row r="57">
          <cell r="G57">
            <v>0</v>
          </cell>
          <cell r="H57">
            <v>0</v>
          </cell>
          <cell r="J57">
            <v>1211</v>
          </cell>
          <cell r="K57">
            <v>0</v>
          </cell>
          <cell r="L57">
            <v>0</v>
          </cell>
        </row>
        <row r="58">
          <cell r="G58">
            <v>0</v>
          </cell>
          <cell r="H58">
            <v>0</v>
          </cell>
          <cell r="J58">
            <v>1402</v>
          </cell>
          <cell r="K58">
            <v>0</v>
          </cell>
          <cell r="L58">
            <v>0</v>
          </cell>
        </row>
        <row r="59">
          <cell r="G59">
            <v>0</v>
          </cell>
          <cell r="H59">
            <v>0</v>
          </cell>
          <cell r="J59">
            <v>1578</v>
          </cell>
          <cell r="K59">
            <v>0</v>
          </cell>
          <cell r="L59">
            <v>0</v>
          </cell>
        </row>
        <row r="60">
          <cell r="G60">
            <v>0</v>
          </cell>
          <cell r="H60">
            <v>0</v>
          </cell>
          <cell r="J60">
            <v>2059</v>
          </cell>
          <cell r="K60">
            <v>0</v>
          </cell>
          <cell r="L60">
            <v>0</v>
          </cell>
        </row>
        <row r="61">
          <cell r="G61">
            <v>0</v>
          </cell>
          <cell r="H61">
            <v>0</v>
          </cell>
          <cell r="J61">
            <v>2296</v>
          </cell>
          <cell r="K61">
            <v>0</v>
          </cell>
          <cell r="L61">
            <v>0</v>
          </cell>
        </row>
        <row r="62">
          <cell r="G62">
            <v>0</v>
          </cell>
          <cell r="H62">
            <v>0</v>
          </cell>
          <cell r="J62">
            <v>2535</v>
          </cell>
          <cell r="K62">
            <v>0</v>
          </cell>
          <cell r="L62">
            <v>0</v>
          </cell>
        </row>
        <row r="63">
          <cell r="G63">
            <v>0</v>
          </cell>
          <cell r="H63">
            <v>0</v>
          </cell>
          <cell r="J63">
            <v>206</v>
          </cell>
          <cell r="K63">
            <v>0</v>
          </cell>
          <cell r="L63">
            <v>0</v>
          </cell>
        </row>
        <row r="64">
          <cell r="G64">
            <v>0</v>
          </cell>
          <cell r="H64">
            <v>0</v>
          </cell>
          <cell r="J64">
            <v>298</v>
          </cell>
          <cell r="K64">
            <v>0</v>
          </cell>
          <cell r="L64">
            <v>0</v>
          </cell>
        </row>
        <row r="65">
          <cell r="G65">
            <v>0</v>
          </cell>
          <cell r="H65">
            <v>0</v>
          </cell>
          <cell r="J65">
            <v>386</v>
          </cell>
          <cell r="K65">
            <v>0</v>
          </cell>
          <cell r="L65">
            <v>0</v>
          </cell>
        </row>
        <row r="66">
          <cell r="G66">
            <v>0</v>
          </cell>
          <cell r="H66">
            <v>0</v>
          </cell>
          <cell r="J66">
            <v>679</v>
          </cell>
          <cell r="K66">
            <v>0</v>
          </cell>
          <cell r="L66">
            <v>0</v>
          </cell>
        </row>
        <row r="67">
          <cell r="G67">
            <v>0</v>
          </cell>
          <cell r="H67">
            <v>0</v>
          </cell>
          <cell r="J67">
            <v>896</v>
          </cell>
          <cell r="K67">
            <v>0</v>
          </cell>
          <cell r="L67">
            <v>0</v>
          </cell>
        </row>
        <row r="68">
          <cell r="G68">
            <v>0</v>
          </cell>
          <cell r="H68">
            <v>0</v>
          </cell>
          <cell r="J68">
            <v>1380</v>
          </cell>
          <cell r="K68">
            <v>0</v>
          </cell>
          <cell r="L68">
            <v>0</v>
          </cell>
        </row>
        <row r="69">
          <cell r="G69">
            <v>0</v>
          </cell>
          <cell r="H69">
            <v>0</v>
          </cell>
          <cell r="J69">
            <v>2161</v>
          </cell>
          <cell r="K69">
            <v>0</v>
          </cell>
          <cell r="L69">
            <v>0</v>
          </cell>
        </row>
        <row r="70">
          <cell r="G70">
            <v>0</v>
          </cell>
          <cell r="H70">
            <v>0</v>
          </cell>
          <cell r="J70">
            <v>3142</v>
          </cell>
          <cell r="K70">
            <v>0</v>
          </cell>
          <cell r="L70">
            <v>0</v>
          </cell>
        </row>
        <row r="71">
          <cell r="G71">
            <v>0</v>
          </cell>
          <cell r="H71">
            <v>0</v>
          </cell>
          <cell r="J71">
            <v>3528</v>
          </cell>
          <cell r="K71">
            <v>0</v>
          </cell>
          <cell r="L71">
            <v>0</v>
          </cell>
        </row>
        <row r="72">
          <cell r="G72">
            <v>0</v>
          </cell>
          <cell r="H72">
            <v>0</v>
          </cell>
          <cell r="J72">
            <v>4602</v>
          </cell>
          <cell r="K72">
            <v>0</v>
          </cell>
          <cell r="L72">
            <v>0</v>
          </cell>
        </row>
        <row r="73">
          <cell r="G73">
            <v>0</v>
          </cell>
          <cell r="H73">
            <v>0</v>
          </cell>
          <cell r="J73">
            <v>5143</v>
          </cell>
          <cell r="K73">
            <v>0</v>
          </cell>
          <cell r="L73">
            <v>0</v>
          </cell>
        </row>
        <row r="74">
          <cell r="G74">
            <v>0</v>
          </cell>
          <cell r="H74">
            <v>0</v>
          </cell>
          <cell r="J74">
            <v>8084</v>
          </cell>
          <cell r="K74">
            <v>0</v>
          </cell>
          <cell r="L74">
            <v>0</v>
          </cell>
        </row>
        <row r="75">
          <cell r="G75">
            <v>0</v>
          </cell>
          <cell r="H75">
            <v>0</v>
          </cell>
          <cell r="J75">
            <v>9381</v>
          </cell>
          <cell r="K75">
            <v>0</v>
          </cell>
          <cell r="L75">
            <v>0</v>
          </cell>
        </row>
        <row r="76">
          <cell r="G76">
            <v>0</v>
          </cell>
          <cell r="H76">
            <v>0</v>
          </cell>
          <cell r="J76">
            <v>11259</v>
          </cell>
          <cell r="K76">
            <v>0</v>
          </cell>
          <cell r="L76">
            <v>0</v>
          </cell>
        </row>
        <row r="77">
          <cell r="G77">
            <v>0</v>
          </cell>
          <cell r="H77">
            <v>0</v>
          </cell>
          <cell r="J77">
            <v>12796</v>
          </cell>
          <cell r="K77">
            <v>0</v>
          </cell>
          <cell r="L77">
            <v>0</v>
          </cell>
        </row>
        <row r="78">
          <cell r="G78">
            <v>0</v>
          </cell>
          <cell r="H78">
            <v>0</v>
          </cell>
          <cell r="J78">
            <v>16018</v>
          </cell>
          <cell r="K78">
            <v>0</v>
          </cell>
          <cell r="L78">
            <v>0</v>
          </cell>
        </row>
        <row r="79">
          <cell r="G79">
            <v>0</v>
          </cell>
          <cell r="H79">
            <v>0</v>
          </cell>
          <cell r="J79">
            <v>402</v>
          </cell>
          <cell r="K79">
            <v>0</v>
          </cell>
          <cell r="L79">
            <v>0</v>
          </cell>
        </row>
        <row r="80">
          <cell r="G80">
            <v>0</v>
          </cell>
          <cell r="H80">
            <v>0</v>
          </cell>
          <cell r="J80">
            <v>513</v>
          </cell>
          <cell r="K80">
            <v>0</v>
          </cell>
          <cell r="L80">
            <v>0</v>
          </cell>
        </row>
        <row r="81">
          <cell r="G81">
            <v>0</v>
          </cell>
          <cell r="H81">
            <v>0</v>
          </cell>
          <cell r="J81">
            <v>645</v>
          </cell>
          <cell r="K81">
            <v>0</v>
          </cell>
          <cell r="L81">
            <v>0</v>
          </cell>
        </row>
        <row r="82">
          <cell r="G82">
            <v>0</v>
          </cell>
          <cell r="H82">
            <v>0</v>
          </cell>
          <cell r="J82">
            <v>864</v>
          </cell>
          <cell r="K82">
            <v>0</v>
          </cell>
          <cell r="L82">
            <v>0</v>
          </cell>
        </row>
        <row r="83">
          <cell r="G83">
            <v>0</v>
          </cell>
          <cell r="H83">
            <v>0</v>
          </cell>
          <cell r="J83">
            <v>1542</v>
          </cell>
          <cell r="K83">
            <v>0</v>
          </cell>
          <cell r="L83">
            <v>0</v>
          </cell>
        </row>
        <row r="84">
          <cell r="G84">
            <v>0</v>
          </cell>
          <cell r="H84">
            <v>0</v>
          </cell>
          <cell r="J84">
            <v>2040</v>
          </cell>
          <cell r="K84">
            <v>0</v>
          </cell>
          <cell r="L84">
            <v>0</v>
          </cell>
        </row>
        <row r="85">
          <cell r="G85">
            <v>0</v>
          </cell>
          <cell r="H85">
            <v>0</v>
          </cell>
          <cell r="J85">
            <v>3142</v>
          </cell>
          <cell r="K85">
            <v>0</v>
          </cell>
          <cell r="L85">
            <v>0</v>
          </cell>
        </row>
        <row r="86">
          <cell r="G86">
            <v>0</v>
          </cell>
          <cell r="H86">
            <v>0</v>
          </cell>
          <cell r="J86">
            <v>5452</v>
          </cell>
          <cell r="K86">
            <v>0</v>
          </cell>
          <cell r="L86">
            <v>0</v>
          </cell>
        </row>
        <row r="87">
          <cell r="G87">
            <v>0</v>
          </cell>
          <cell r="H87">
            <v>0</v>
          </cell>
          <cell r="J87">
            <v>719</v>
          </cell>
          <cell r="K87">
            <v>0</v>
          </cell>
          <cell r="L87">
            <v>0</v>
          </cell>
        </row>
        <row r="88">
          <cell r="G88">
            <v>0</v>
          </cell>
          <cell r="H88">
            <v>0</v>
          </cell>
          <cell r="J88">
            <v>899</v>
          </cell>
          <cell r="K88">
            <v>0</v>
          </cell>
          <cell r="L88">
            <v>0</v>
          </cell>
        </row>
        <row r="89">
          <cell r="G89">
            <v>0</v>
          </cell>
          <cell r="H89">
            <v>0</v>
          </cell>
          <cell r="J89">
            <v>1269</v>
          </cell>
          <cell r="K89">
            <v>0</v>
          </cell>
          <cell r="L89">
            <v>0</v>
          </cell>
        </row>
        <row r="90">
          <cell r="G90">
            <v>0</v>
          </cell>
          <cell r="H90">
            <v>0</v>
          </cell>
          <cell r="J90">
            <v>2054</v>
          </cell>
          <cell r="K90">
            <v>0</v>
          </cell>
          <cell r="L90">
            <v>0</v>
          </cell>
        </row>
        <row r="91">
          <cell r="G91">
            <v>0</v>
          </cell>
          <cell r="H91">
            <v>0</v>
          </cell>
          <cell r="J91">
            <v>2767</v>
          </cell>
          <cell r="K91">
            <v>0</v>
          </cell>
          <cell r="L91">
            <v>0</v>
          </cell>
        </row>
        <row r="92">
          <cell r="G92">
            <v>0</v>
          </cell>
          <cell r="H92">
            <v>0</v>
          </cell>
          <cell r="J92">
            <v>4957</v>
          </cell>
          <cell r="K92">
            <v>0</v>
          </cell>
          <cell r="L92">
            <v>0</v>
          </cell>
        </row>
        <row r="93">
          <cell r="G93">
            <v>0</v>
          </cell>
          <cell r="H93">
            <v>0</v>
          </cell>
          <cell r="J93">
            <v>7489</v>
          </cell>
          <cell r="K93">
            <v>0</v>
          </cell>
          <cell r="L93">
            <v>0</v>
          </cell>
        </row>
        <row r="94">
          <cell r="G94">
            <v>0</v>
          </cell>
          <cell r="H94">
            <v>0</v>
          </cell>
          <cell r="J94">
            <v>786</v>
          </cell>
          <cell r="K94">
            <v>0</v>
          </cell>
          <cell r="L94">
            <v>0</v>
          </cell>
        </row>
        <row r="95">
          <cell r="G95">
            <v>0</v>
          </cell>
          <cell r="H95">
            <v>0</v>
          </cell>
          <cell r="J95">
            <v>1109</v>
          </cell>
          <cell r="K95">
            <v>0</v>
          </cell>
          <cell r="L95">
            <v>0</v>
          </cell>
        </row>
        <row r="96">
          <cell r="G96">
            <v>0</v>
          </cell>
          <cell r="H96">
            <v>0</v>
          </cell>
          <cell r="J96">
            <v>1445</v>
          </cell>
          <cell r="K96">
            <v>0</v>
          </cell>
          <cell r="L96">
            <v>0</v>
          </cell>
        </row>
        <row r="97">
          <cell r="G97">
            <v>0</v>
          </cell>
          <cell r="H97">
            <v>0</v>
          </cell>
          <cell r="J97">
            <v>2603</v>
          </cell>
          <cell r="K97">
            <v>0</v>
          </cell>
          <cell r="L97">
            <v>0</v>
          </cell>
        </row>
        <row r="98">
          <cell r="G98">
            <v>0</v>
          </cell>
          <cell r="H98">
            <v>0</v>
          </cell>
          <cell r="J98">
            <v>3505</v>
          </cell>
          <cell r="K98">
            <v>0</v>
          </cell>
          <cell r="L98">
            <v>0</v>
          </cell>
        </row>
        <row r="99">
          <cell r="G99">
            <v>0</v>
          </cell>
          <cell r="H99">
            <v>0</v>
          </cell>
          <cell r="J99">
            <v>5704</v>
          </cell>
          <cell r="K99">
            <v>0</v>
          </cell>
          <cell r="L99">
            <v>0</v>
          </cell>
        </row>
        <row r="100">
          <cell r="G100">
            <v>0</v>
          </cell>
          <cell r="H100">
            <v>0</v>
          </cell>
          <cell r="J100">
            <v>9586</v>
          </cell>
          <cell r="K100">
            <v>0</v>
          </cell>
          <cell r="L100">
            <v>0</v>
          </cell>
        </row>
        <row r="101">
          <cell r="G101">
            <v>0</v>
          </cell>
          <cell r="H101">
            <v>0</v>
          </cell>
          <cell r="J101">
            <v>402</v>
          </cell>
          <cell r="K101">
            <v>0</v>
          </cell>
          <cell r="L101">
            <v>0</v>
          </cell>
        </row>
        <row r="102">
          <cell r="G102">
            <v>0</v>
          </cell>
          <cell r="H102">
            <v>0</v>
          </cell>
          <cell r="J102">
            <v>6545</v>
          </cell>
          <cell r="K102">
            <v>0</v>
          </cell>
          <cell r="L102">
            <v>0</v>
          </cell>
        </row>
        <row r="103">
          <cell r="G103">
            <v>0</v>
          </cell>
          <cell r="H103">
            <v>0</v>
          </cell>
          <cell r="J103">
            <v>5598</v>
          </cell>
          <cell r="K103">
            <v>0</v>
          </cell>
          <cell r="L103">
            <v>0</v>
          </cell>
        </row>
        <row r="104">
          <cell r="G104">
            <v>0</v>
          </cell>
          <cell r="H104">
            <v>0</v>
          </cell>
          <cell r="J104">
            <v>378</v>
          </cell>
          <cell r="K104">
            <v>0</v>
          </cell>
          <cell r="L104">
            <v>0</v>
          </cell>
        </row>
        <row r="105">
          <cell r="G105">
            <v>0</v>
          </cell>
          <cell r="H105">
            <v>0</v>
          </cell>
          <cell r="J105">
            <v>461</v>
          </cell>
          <cell r="K105">
            <v>0</v>
          </cell>
          <cell r="L105">
            <v>0</v>
          </cell>
        </row>
        <row r="106">
          <cell r="G106">
            <v>0</v>
          </cell>
          <cell r="H106">
            <v>0</v>
          </cell>
          <cell r="J106">
            <v>562</v>
          </cell>
          <cell r="K106">
            <v>0</v>
          </cell>
          <cell r="L106">
            <v>0</v>
          </cell>
        </row>
        <row r="107">
          <cell r="G107">
            <v>0</v>
          </cell>
          <cell r="H107">
            <v>0</v>
          </cell>
          <cell r="J107">
            <v>642</v>
          </cell>
          <cell r="K107">
            <v>0</v>
          </cell>
          <cell r="L107">
            <v>0</v>
          </cell>
        </row>
        <row r="108">
          <cell r="G108">
            <v>0</v>
          </cell>
          <cell r="H108">
            <v>0</v>
          </cell>
          <cell r="J108">
            <v>758</v>
          </cell>
          <cell r="K108">
            <v>0</v>
          </cell>
          <cell r="L108">
            <v>0</v>
          </cell>
        </row>
        <row r="109">
          <cell r="G109">
            <v>0</v>
          </cell>
          <cell r="H109">
            <v>0</v>
          </cell>
          <cell r="J109">
            <v>792</v>
          </cell>
          <cell r="K109">
            <v>0</v>
          </cell>
          <cell r="L109">
            <v>0</v>
          </cell>
        </row>
        <row r="110">
          <cell r="G110">
            <v>0</v>
          </cell>
          <cell r="H110">
            <v>0</v>
          </cell>
          <cell r="J110">
            <v>1010</v>
          </cell>
          <cell r="K110">
            <v>0</v>
          </cell>
          <cell r="L110">
            <v>0</v>
          </cell>
        </row>
        <row r="111">
          <cell r="G111">
            <v>0</v>
          </cell>
          <cell r="H111">
            <v>0</v>
          </cell>
          <cell r="J111">
            <v>1075</v>
          </cell>
          <cell r="K111">
            <v>0</v>
          </cell>
          <cell r="L111">
            <v>0</v>
          </cell>
        </row>
        <row r="112">
          <cell r="G112">
            <v>0</v>
          </cell>
          <cell r="H112">
            <v>0</v>
          </cell>
          <cell r="J112">
            <v>1234</v>
          </cell>
          <cell r="K112">
            <v>0</v>
          </cell>
          <cell r="L112">
            <v>0</v>
          </cell>
        </row>
        <row r="113">
          <cell r="G113">
            <v>0</v>
          </cell>
          <cell r="H113">
            <v>0</v>
          </cell>
          <cell r="J113">
            <v>1368</v>
          </cell>
          <cell r="K113">
            <v>0</v>
          </cell>
          <cell r="L113">
            <v>0</v>
          </cell>
        </row>
        <row r="114">
          <cell r="G114">
            <v>0</v>
          </cell>
          <cell r="H114">
            <v>0</v>
          </cell>
          <cell r="J114">
            <v>1772</v>
          </cell>
          <cell r="K114">
            <v>0</v>
          </cell>
          <cell r="L114">
            <v>0</v>
          </cell>
        </row>
        <row r="115">
          <cell r="G115">
            <v>0</v>
          </cell>
          <cell r="H115">
            <v>0</v>
          </cell>
          <cell r="J115">
            <v>2049</v>
          </cell>
          <cell r="K115">
            <v>0</v>
          </cell>
          <cell r="L115">
            <v>0</v>
          </cell>
        </row>
        <row r="116">
          <cell r="G116">
            <v>0</v>
          </cell>
          <cell r="H116">
            <v>0</v>
          </cell>
          <cell r="J116">
            <v>2533</v>
          </cell>
          <cell r="K116">
            <v>0</v>
          </cell>
          <cell r="L116">
            <v>0</v>
          </cell>
        </row>
        <row r="117">
          <cell r="G117">
            <v>0</v>
          </cell>
          <cell r="H117">
            <v>0</v>
          </cell>
          <cell r="J117">
            <v>2826</v>
          </cell>
          <cell r="K117">
            <v>0</v>
          </cell>
          <cell r="L117">
            <v>0</v>
          </cell>
        </row>
        <row r="118">
          <cell r="G118">
            <v>0</v>
          </cell>
          <cell r="H118">
            <v>0</v>
          </cell>
          <cell r="J118">
            <v>3092</v>
          </cell>
          <cell r="K118">
            <v>0</v>
          </cell>
          <cell r="L118">
            <v>0</v>
          </cell>
        </row>
        <row r="119">
          <cell r="G119">
            <v>0</v>
          </cell>
          <cell r="H119">
            <v>0</v>
          </cell>
          <cell r="J119">
            <v>553</v>
          </cell>
          <cell r="K119">
            <v>0</v>
          </cell>
          <cell r="L119">
            <v>0</v>
          </cell>
        </row>
        <row r="120">
          <cell r="G120">
            <v>0</v>
          </cell>
          <cell r="H120">
            <v>0</v>
          </cell>
          <cell r="J120">
            <v>519</v>
          </cell>
          <cell r="K120">
            <v>0</v>
          </cell>
          <cell r="L120">
            <v>0</v>
          </cell>
        </row>
        <row r="121">
          <cell r="G121">
            <v>0</v>
          </cell>
          <cell r="H121">
            <v>0</v>
          </cell>
          <cell r="J121">
            <v>2614</v>
          </cell>
          <cell r="K121">
            <v>0</v>
          </cell>
          <cell r="L121">
            <v>0</v>
          </cell>
        </row>
        <row r="122">
          <cell r="G122">
            <v>0</v>
          </cell>
          <cell r="H122">
            <v>0</v>
          </cell>
          <cell r="J122">
            <v>578</v>
          </cell>
          <cell r="K122">
            <v>0</v>
          </cell>
          <cell r="L122">
            <v>0</v>
          </cell>
        </row>
        <row r="123">
          <cell r="G123">
            <v>0</v>
          </cell>
          <cell r="H123">
            <v>0</v>
          </cell>
          <cell r="J123">
            <v>1497</v>
          </cell>
          <cell r="K123">
            <v>0</v>
          </cell>
          <cell r="L123">
            <v>0</v>
          </cell>
        </row>
        <row r="124">
          <cell r="G124">
            <v>0</v>
          </cell>
          <cell r="H124">
            <v>0</v>
          </cell>
          <cell r="J124">
            <v>549</v>
          </cell>
          <cell r="K124">
            <v>0</v>
          </cell>
          <cell r="L124">
            <v>0</v>
          </cell>
        </row>
        <row r="125">
          <cell r="G125">
            <v>0</v>
          </cell>
          <cell r="H125">
            <v>0</v>
          </cell>
          <cell r="J125">
            <v>737</v>
          </cell>
          <cell r="K125">
            <v>0</v>
          </cell>
          <cell r="L125">
            <v>0</v>
          </cell>
        </row>
        <row r="126">
          <cell r="G126">
            <v>0</v>
          </cell>
          <cell r="H126">
            <v>0</v>
          </cell>
          <cell r="J126">
            <v>2795</v>
          </cell>
          <cell r="K126">
            <v>0</v>
          </cell>
          <cell r="L126">
            <v>0</v>
          </cell>
        </row>
        <row r="127">
          <cell r="G127">
            <v>0</v>
          </cell>
          <cell r="H127">
            <v>0</v>
          </cell>
          <cell r="J127">
            <v>536</v>
          </cell>
          <cell r="K127">
            <v>0</v>
          </cell>
          <cell r="L127">
            <v>0</v>
          </cell>
        </row>
        <row r="128">
          <cell r="G128">
            <v>0</v>
          </cell>
          <cell r="H128">
            <v>0</v>
          </cell>
          <cell r="J128">
            <v>673</v>
          </cell>
          <cell r="K128">
            <v>0</v>
          </cell>
          <cell r="L128">
            <v>0</v>
          </cell>
        </row>
        <row r="129">
          <cell r="G129">
            <v>0</v>
          </cell>
          <cell r="H129">
            <v>0</v>
          </cell>
          <cell r="J129">
            <v>995</v>
          </cell>
          <cell r="K129">
            <v>0</v>
          </cell>
          <cell r="L129">
            <v>0</v>
          </cell>
        </row>
        <row r="130">
          <cell r="G130">
            <v>0</v>
          </cell>
          <cell r="H130">
            <v>0</v>
          </cell>
          <cell r="J130">
            <v>1352</v>
          </cell>
          <cell r="K130">
            <v>0</v>
          </cell>
          <cell r="L130">
            <v>0</v>
          </cell>
        </row>
        <row r="131">
          <cell r="G131">
            <v>0</v>
          </cell>
          <cell r="H131">
            <v>0</v>
          </cell>
          <cell r="J131">
            <v>1585</v>
          </cell>
          <cell r="K131">
            <v>0</v>
          </cell>
          <cell r="L131">
            <v>0</v>
          </cell>
        </row>
        <row r="132">
          <cell r="G132">
            <v>0</v>
          </cell>
          <cell r="H132">
            <v>0</v>
          </cell>
          <cell r="J132">
            <v>1961</v>
          </cell>
          <cell r="K132">
            <v>0</v>
          </cell>
          <cell r="L132">
            <v>0</v>
          </cell>
        </row>
        <row r="133">
          <cell r="G133">
            <v>0</v>
          </cell>
          <cell r="H133">
            <v>0</v>
          </cell>
          <cell r="J133">
            <v>3431</v>
          </cell>
          <cell r="K133">
            <v>0</v>
          </cell>
          <cell r="L133">
            <v>0</v>
          </cell>
        </row>
        <row r="134">
          <cell r="G134">
            <v>0</v>
          </cell>
          <cell r="H134">
            <v>0</v>
          </cell>
          <cell r="J134">
            <v>365</v>
          </cell>
          <cell r="K134">
            <v>0</v>
          </cell>
          <cell r="L134">
            <v>0</v>
          </cell>
        </row>
        <row r="135">
          <cell r="G135">
            <v>0</v>
          </cell>
          <cell r="H135">
            <v>0</v>
          </cell>
          <cell r="J135">
            <v>659</v>
          </cell>
          <cell r="K135">
            <v>0</v>
          </cell>
          <cell r="L135">
            <v>0</v>
          </cell>
        </row>
        <row r="136">
          <cell r="G136">
            <v>0</v>
          </cell>
          <cell r="H136">
            <v>0</v>
          </cell>
          <cell r="J136">
            <v>665</v>
          </cell>
          <cell r="K136">
            <v>0</v>
          </cell>
          <cell r="L136">
            <v>0</v>
          </cell>
        </row>
        <row r="137">
          <cell r="G137">
            <v>0</v>
          </cell>
          <cell r="H137">
            <v>0</v>
          </cell>
          <cell r="J137">
            <v>852</v>
          </cell>
          <cell r="K137">
            <v>0</v>
          </cell>
          <cell r="L137">
            <v>0</v>
          </cell>
        </row>
        <row r="138">
          <cell r="G138">
            <v>0</v>
          </cell>
          <cell r="H138">
            <v>0</v>
          </cell>
          <cell r="J138">
            <v>1112</v>
          </cell>
          <cell r="K138">
            <v>0</v>
          </cell>
          <cell r="L138">
            <v>0</v>
          </cell>
        </row>
        <row r="139">
          <cell r="G139">
            <v>0</v>
          </cell>
          <cell r="H139">
            <v>0</v>
          </cell>
          <cell r="J139">
            <v>1365</v>
          </cell>
          <cell r="K139">
            <v>0</v>
          </cell>
          <cell r="L139">
            <v>0</v>
          </cell>
        </row>
        <row r="140">
          <cell r="G140">
            <v>0</v>
          </cell>
          <cell r="H140">
            <v>0</v>
          </cell>
          <cell r="J140">
            <v>1582</v>
          </cell>
          <cell r="K140">
            <v>0</v>
          </cell>
          <cell r="L140">
            <v>0</v>
          </cell>
        </row>
        <row r="141">
          <cell r="G141">
            <v>0</v>
          </cell>
          <cell r="H141">
            <v>0</v>
          </cell>
          <cell r="J141">
            <v>2206</v>
          </cell>
          <cell r="K141">
            <v>0</v>
          </cell>
          <cell r="L141">
            <v>0</v>
          </cell>
        </row>
        <row r="142">
          <cell r="G142">
            <v>0</v>
          </cell>
          <cell r="H142">
            <v>0</v>
          </cell>
          <cell r="J142">
            <v>2805</v>
          </cell>
          <cell r="K142">
            <v>0</v>
          </cell>
          <cell r="L142">
            <v>0</v>
          </cell>
        </row>
        <row r="143">
          <cell r="G143">
            <v>0</v>
          </cell>
          <cell r="H143">
            <v>0</v>
          </cell>
          <cell r="J143">
            <v>3151</v>
          </cell>
          <cell r="K143">
            <v>0</v>
          </cell>
          <cell r="L143">
            <v>0</v>
          </cell>
        </row>
        <row r="144">
          <cell r="G144">
            <v>0</v>
          </cell>
          <cell r="H144">
            <v>0</v>
          </cell>
          <cell r="J144">
            <v>5019</v>
          </cell>
          <cell r="K144">
            <v>0</v>
          </cell>
          <cell r="L144">
            <v>0</v>
          </cell>
        </row>
        <row r="145">
          <cell r="G145">
            <v>0</v>
          </cell>
          <cell r="H145">
            <v>0</v>
          </cell>
          <cell r="J145">
            <v>1320</v>
          </cell>
          <cell r="K145">
            <v>0</v>
          </cell>
          <cell r="L145">
            <v>0</v>
          </cell>
        </row>
        <row r="146">
          <cell r="G146">
            <v>0</v>
          </cell>
          <cell r="H146">
            <v>0</v>
          </cell>
          <cell r="J146">
            <v>1730</v>
          </cell>
          <cell r="K146">
            <v>0</v>
          </cell>
          <cell r="L146">
            <v>0</v>
          </cell>
        </row>
        <row r="147">
          <cell r="G147">
            <v>0</v>
          </cell>
          <cell r="H147">
            <v>0</v>
          </cell>
          <cell r="J147">
            <v>2060</v>
          </cell>
          <cell r="K147">
            <v>0</v>
          </cell>
          <cell r="L147">
            <v>0</v>
          </cell>
        </row>
        <row r="148">
          <cell r="G148">
            <v>0</v>
          </cell>
          <cell r="H148">
            <v>0</v>
          </cell>
          <cell r="J148">
            <v>3110</v>
          </cell>
          <cell r="K148">
            <v>0</v>
          </cell>
          <cell r="L148">
            <v>0</v>
          </cell>
        </row>
        <row r="149">
          <cell r="G149">
            <v>0</v>
          </cell>
          <cell r="H149">
            <v>0</v>
          </cell>
          <cell r="J149">
            <v>4950</v>
          </cell>
          <cell r="K149">
            <v>0</v>
          </cell>
          <cell r="L149">
            <v>0</v>
          </cell>
        </row>
        <row r="150">
          <cell r="G150">
            <v>0</v>
          </cell>
          <cell r="H150">
            <v>0</v>
          </cell>
          <cell r="J150">
            <v>7920</v>
          </cell>
          <cell r="K150">
            <v>0</v>
          </cell>
          <cell r="L150">
            <v>0</v>
          </cell>
        </row>
        <row r="151">
          <cell r="G151">
            <v>0</v>
          </cell>
          <cell r="H151">
            <v>0</v>
          </cell>
          <cell r="J151">
            <v>13110</v>
          </cell>
          <cell r="K151">
            <v>0</v>
          </cell>
          <cell r="L151">
            <v>0</v>
          </cell>
        </row>
        <row r="152">
          <cell r="G152">
            <v>0</v>
          </cell>
          <cell r="H152">
            <v>0</v>
          </cell>
          <cell r="J152">
            <v>24210</v>
          </cell>
          <cell r="K152">
            <v>0</v>
          </cell>
          <cell r="L152">
            <v>0</v>
          </cell>
        </row>
        <row r="153">
          <cell r="G153">
            <v>0</v>
          </cell>
          <cell r="H153">
            <v>0</v>
          </cell>
          <cell r="J153">
            <v>3900</v>
          </cell>
          <cell r="K153">
            <v>0</v>
          </cell>
          <cell r="L153">
            <v>0</v>
          </cell>
        </row>
        <row r="154">
          <cell r="G154">
            <v>0</v>
          </cell>
          <cell r="H154">
            <v>0</v>
          </cell>
          <cell r="J154">
            <v>160</v>
          </cell>
          <cell r="K154">
            <v>0</v>
          </cell>
          <cell r="L154">
            <v>0</v>
          </cell>
        </row>
        <row r="155">
          <cell r="G155">
            <v>0</v>
          </cell>
          <cell r="H155">
            <v>0</v>
          </cell>
          <cell r="J155">
            <v>0</v>
          </cell>
          <cell r="K155">
            <v>0</v>
          </cell>
          <cell r="L155">
            <v>0</v>
          </cell>
        </row>
        <row r="156">
          <cell r="G156">
            <v>0</v>
          </cell>
          <cell r="H156">
            <v>0</v>
          </cell>
          <cell r="J156">
            <v>1040</v>
          </cell>
          <cell r="K156">
            <v>0</v>
          </cell>
          <cell r="L156">
            <v>0</v>
          </cell>
        </row>
        <row r="157">
          <cell r="G157">
            <v>0</v>
          </cell>
          <cell r="H157">
            <v>0</v>
          </cell>
          <cell r="J157">
            <v>1955</v>
          </cell>
          <cell r="K157">
            <v>0</v>
          </cell>
          <cell r="L157">
            <v>0</v>
          </cell>
        </row>
        <row r="158">
          <cell r="G158">
            <v>0</v>
          </cell>
          <cell r="H158">
            <v>0</v>
          </cell>
          <cell r="J158">
            <v>2830</v>
          </cell>
          <cell r="K158">
            <v>0</v>
          </cell>
          <cell r="L158">
            <v>0</v>
          </cell>
        </row>
        <row r="159">
          <cell r="G159">
            <v>0</v>
          </cell>
          <cell r="H159">
            <v>0</v>
          </cell>
          <cell r="J159">
            <v>3700</v>
          </cell>
          <cell r="K159">
            <v>0</v>
          </cell>
          <cell r="L159">
            <v>0</v>
          </cell>
        </row>
        <row r="160">
          <cell r="G160">
            <v>0</v>
          </cell>
          <cell r="H160">
            <v>0</v>
          </cell>
          <cell r="J160">
            <v>5245</v>
          </cell>
          <cell r="K160">
            <v>0</v>
          </cell>
          <cell r="L160">
            <v>0</v>
          </cell>
        </row>
        <row r="161">
          <cell r="G161">
            <v>0</v>
          </cell>
          <cell r="H161">
            <v>0</v>
          </cell>
          <cell r="J161">
            <v>6765</v>
          </cell>
          <cell r="K161">
            <v>0</v>
          </cell>
          <cell r="L161">
            <v>0</v>
          </cell>
        </row>
        <row r="162">
          <cell r="G162">
            <v>0</v>
          </cell>
          <cell r="H162">
            <v>0</v>
          </cell>
          <cell r="J162">
            <v>10305</v>
          </cell>
          <cell r="K162">
            <v>0</v>
          </cell>
          <cell r="L162">
            <v>0</v>
          </cell>
        </row>
        <row r="163">
          <cell r="G163">
            <v>0</v>
          </cell>
          <cell r="H163">
            <v>0</v>
          </cell>
          <cell r="J163">
            <v>12200</v>
          </cell>
          <cell r="K163">
            <v>0</v>
          </cell>
          <cell r="L163">
            <v>0</v>
          </cell>
        </row>
        <row r="164">
          <cell r="G164">
            <v>0</v>
          </cell>
          <cell r="H164">
            <v>0</v>
          </cell>
          <cell r="J164">
            <v>140</v>
          </cell>
          <cell r="K164">
            <v>0</v>
          </cell>
          <cell r="L164">
            <v>0</v>
          </cell>
        </row>
        <row r="165">
          <cell r="G165">
            <v>0</v>
          </cell>
          <cell r="H165">
            <v>0</v>
          </cell>
          <cell r="J165">
            <v>193</v>
          </cell>
          <cell r="K165">
            <v>0</v>
          </cell>
          <cell r="L165">
            <v>0</v>
          </cell>
        </row>
        <row r="166">
          <cell r="G166">
            <v>0</v>
          </cell>
          <cell r="H166">
            <v>0</v>
          </cell>
          <cell r="J166">
            <v>296</v>
          </cell>
          <cell r="K166">
            <v>0</v>
          </cell>
          <cell r="L166">
            <v>0</v>
          </cell>
        </row>
        <row r="167">
          <cell r="G167">
            <v>0</v>
          </cell>
          <cell r="H167">
            <v>0</v>
          </cell>
          <cell r="J167">
            <v>429</v>
          </cell>
          <cell r="K167">
            <v>0</v>
          </cell>
          <cell r="L167">
            <v>0</v>
          </cell>
        </row>
        <row r="168">
          <cell r="G168">
            <v>0</v>
          </cell>
          <cell r="H168">
            <v>0</v>
          </cell>
          <cell r="J168">
            <v>565</v>
          </cell>
          <cell r="K168">
            <v>0</v>
          </cell>
          <cell r="L168">
            <v>0</v>
          </cell>
        </row>
        <row r="169">
          <cell r="G169">
            <v>0</v>
          </cell>
          <cell r="H169">
            <v>0</v>
          </cell>
          <cell r="J169">
            <v>800</v>
          </cell>
          <cell r="K169">
            <v>0</v>
          </cell>
          <cell r="L169">
            <v>0</v>
          </cell>
        </row>
        <row r="170">
          <cell r="G170">
            <v>0</v>
          </cell>
          <cell r="H170">
            <v>0</v>
          </cell>
          <cell r="J170">
            <v>1027</v>
          </cell>
          <cell r="K170">
            <v>0</v>
          </cell>
          <cell r="L170">
            <v>0</v>
          </cell>
        </row>
        <row r="171">
          <cell r="G171">
            <v>0</v>
          </cell>
          <cell r="H171">
            <v>0</v>
          </cell>
          <cell r="J171">
            <v>1570</v>
          </cell>
          <cell r="K171">
            <v>0</v>
          </cell>
          <cell r="L171">
            <v>0</v>
          </cell>
        </row>
        <row r="172">
          <cell r="G172">
            <v>0</v>
          </cell>
          <cell r="H172">
            <v>0</v>
          </cell>
          <cell r="J172">
            <v>330</v>
          </cell>
          <cell r="K172">
            <v>0</v>
          </cell>
          <cell r="L172">
            <v>0</v>
          </cell>
        </row>
        <row r="173">
          <cell r="G173">
            <v>0</v>
          </cell>
          <cell r="H173">
            <v>0</v>
          </cell>
          <cell r="J173">
            <v>480</v>
          </cell>
          <cell r="K173">
            <v>0</v>
          </cell>
          <cell r="L173">
            <v>0</v>
          </cell>
        </row>
        <row r="174">
          <cell r="G174">
            <v>0</v>
          </cell>
          <cell r="H174">
            <v>0</v>
          </cell>
          <cell r="J174">
            <v>600</v>
          </cell>
          <cell r="K174">
            <v>0</v>
          </cell>
          <cell r="L174">
            <v>0</v>
          </cell>
        </row>
        <row r="175">
          <cell r="G175">
            <v>0</v>
          </cell>
          <cell r="H175">
            <v>0</v>
          </cell>
          <cell r="J175">
            <v>900</v>
          </cell>
          <cell r="K175">
            <v>0</v>
          </cell>
          <cell r="L175">
            <v>0</v>
          </cell>
        </row>
        <row r="176">
          <cell r="G176">
            <v>0</v>
          </cell>
          <cell r="H176">
            <v>0</v>
          </cell>
          <cell r="J176">
            <v>1300</v>
          </cell>
          <cell r="K176">
            <v>0</v>
          </cell>
          <cell r="L176">
            <v>0</v>
          </cell>
        </row>
        <row r="177">
          <cell r="G177">
            <v>0</v>
          </cell>
          <cell r="H177">
            <v>0</v>
          </cell>
          <cell r="J177">
            <v>1800</v>
          </cell>
          <cell r="K177">
            <v>0</v>
          </cell>
          <cell r="L177">
            <v>0</v>
          </cell>
        </row>
        <row r="178">
          <cell r="G178">
            <v>0</v>
          </cell>
          <cell r="H178">
            <v>0</v>
          </cell>
          <cell r="J178">
            <v>2400</v>
          </cell>
          <cell r="K178">
            <v>0</v>
          </cell>
          <cell r="L178">
            <v>0</v>
          </cell>
        </row>
        <row r="179">
          <cell r="G179">
            <v>0</v>
          </cell>
          <cell r="H179">
            <v>0</v>
          </cell>
          <cell r="J179">
            <v>2900</v>
          </cell>
          <cell r="K179">
            <v>0</v>
          </cell>
          <cell r="L179">
            <v>0</v>
          </cell>
        </row>
        <row r="180">
          <cell r="G180">
            <v>0</v>
          </cell>
          <cell r="H180">
            <v>0</v>
          </cell>
          <cell r="J180">
            <v>35</v>
          </cell>
          <cell r="K180">
            <v>0</v>
          </cell>
          <cell r="L180">
            <v>0</v>
          </cell>
        </row>
        <row r="181">
          <cell r="G181">
            <v>0</v>
          </cell>
          <cell r="H181">
            <v>0</v>
          </cell>
          <cell r="J181">
            <v>71</v>
          </cell>
          <cell r="K181">
            <v>0</v>
          </cell>
          <cell r="L181">
            <v>0</v>
          </cell>
        </row>
        <row r="182">
          <cell r="G182">
            <v>0</v>
          </cell>
          <cell r="H182">
            <v>0</v>
          </cell>
          <cell r="J182">
            <v>102</v>
          </cell>
          <cell r="K182">
            <v>0</v>
          </cell>
          <cell r="L182">
            <v>0</v>
          </cell>
        </row>
        <row r="183">
          <cell r="G183">
            <v>0</v>
          </cell>
          <cell r="H183">
            <v>0</v>
          </cell>
          <cell r="J183">
            <v>120</v>
          </cell>
          <cell r="K183">
            <v>0</v>
          </cell>
          <cell r="L183">
            <v>0</v>
          </cell>
        </row>
        <row r="184">
          <cell r="G184">
            <v>0</v>
          </cell>
          <cell r="H184">
            <v>0</v>
          </cell>
          <cell r="J184">
            <v>265</v>
          </cell>
          <cell r="K184">
            <v>0</v>
          </cell>
          <cell r="L184">
            <v>0</v>
          </cell>
        </row>
        <row r="185">
          <cell r="G185">
            <v>0</v>
          </cell>
          <cell r="H185">
            <v>0</v>
          </cell>
          <cell r="J185">
            <v>360</v>
          </cell>
          <cell r="K185">
            <v>0</v>
          </cell>
          <cell r="L185">
            <v>0</v>
          </cell>
        </row>
        <row r="186">
          <cell r="G186">
            <v>0</v>
          </cell>
          <cell r="H186">
            <v>0</v>
          </cell>
          <cell r="J186">
            <v>408</v>
          </cell>
          <cell r="K186">
            <v>0</v>
          </cell>
          <cell r="L186">
            <v>0</v>
          </cell>
        </row>
        <row r="187">
          <cell r="G187">
            <v>0</v>
          </cell>
          <cell r="H187">
            <v>0</v>
          </cell>
          <cell r="J187">
            <v>540</v>
          </cell>
          <cell r="K187">
            <v>0</v>
          </cell>
          <cell r="L187">
            <v>0</v>
          </cell>
        </row>
        <row r="188">
          <cell r="G188">
            <v>0</v>
          </cell>
          <cell r="H188">
            <v>0</v>
          </cell>
          <cell r="J188">
            <v>960</v>
          </cell>
          <cell r="K188">
            <v>0</v>
          </cell>
          <cell r="L188">
            <v>0</v>
          </cell>
        </row>
        <row r="189">
          <cell r="G189">
            <v>0</v>
          </cell>
          <cell r="H189">
            <v>0</v>
          </cell>
          <cell r="J189">
            <v>960</v>
          </cell>
          <cell r="K189">
            <v>0</v>
          </cell>
          <cell r="L189">
            <v>0</v>
          </cell>
        </row>
        <row r="190">
          <cell r="G190">
            <v>0</v>
          </cell>
          <cell r="H190">
            <v>0</v>
          </cell>
          <cell r="J190">
            <v>1500</v>
          </cell>
          <cell r="K190">
            <v>0</v>
          </cell>
          <cell r="L190">
            <v>0</v>
          </cell>
        </row>
        <row r="191">
          <cell r="G191">
            <v>0</v>
          </cell>
          <cell r="H191">
            <v>0</v>
          </cell>
          <cell r="J191">
            <v>1008</v>
          </cell>
          <cell r="K191">
            <v>0</v>
          </cell>
          <cell r="L191">
            <v>0</v>
          </cell>
        </row>
        <row r="192">
          <cell r="G192">
            <v>0</v>
          </cell>
          <cell r="H192">
            <v>0</v>
          </cell>
          <cell r="J192">
            <v>4580</v>
          </cell>
          <cell r="K192">
            <v>0</v>
          </cell>
          <cell r="L192">
            <v>0</v>
          </cell>
        </row>
        <row r="193">
          <cell r="G193">
            <v>0</v>
          </cell>
          <cell r="H193">
            <v>0</v>
          </cell>
          <cell r="J193">
            <v>1440</v>
          </cell>
          <cell r="K193">
            <v>0</v>
          </cell>
          <cell r="L193">
            <v>0</v>
          </cell>
        </row>
        <row r="194">
          <cell r="G194">
            <v>0</v>
          </cell>
          <cell r="H194">
            <v>0</v>
          </cell>
          <cell r="J194">
            <v>2240</v>
          </cell>
          <cell r="K194">
            <v>0</v>
          </cell>
          <cell r="L194">
            <v>0</v>
          </cell>
        </row>
        <row r="195">
          <cell r="G195">
            <v>0</v>
          </cell>
          <cell r="H195">
            <v>0</v>
          </cell>
          <cell r="J195">
            <v>2640</v>
          </cell>
          <cell r="K195">
            <v>0</v>
          </cell>
          <cell r="L195">
            <v>0</v>
          </cell>
        </row>
        <row r="196">
          <cell r="G196">
            <v>0</v>
          </cell>
          <cell r="H196">
            <v>0</v>
          </cell>
          <cell r="J196">
            <v>4000</v>
          </cell>
          <cell r="K196">
            <v>0</v>
          </cell>
          <cell r="L196">
            <v>0</v>
          </cell>
        </row>
        <row r="197">
          <cell r="G197">
            <v>0</v>
          </cell>
          <cell r="H197">
            <v>0</v>
          </cell>
          <cell r="J197">
            <v>6400</v>
          </cell>
          <cell r="K197">
            <v>0</v>
          </cell>
          <cell r="L197">
            <v>0</v>
          </cell>
        </row>
        <row r="198">
          <cell r="G198">
            <v>0</v>
          </cell>
          <cell r="H198">
            <v>0</v>
          </cell>
          <cell r="J198">
            <v>10400</v>
          </cell>
          <cell r="K198">
            <v>0</v>
          </cell>
          <cell r="L198">
            <v>0</v>
          </cell>
        </row>
        <row r="199">
          <cell r="G199">
            <v>0</v>
          </cell>
          <cell r="H199">
            <v>0</v>
          </cell>
          <cell r="J199">
            <v>18400</v>
          </cell>
          <cell r="K199">
            <v>0</v>
          </cell>
          <cell r="L199">
            <v>0</v>
          </cell>
        </row>
        <row r="200">
          <cell r="G200">
            <v>0</v>
          </cell>
          <cell r="H200">
            <v>0</v>
          </cell>
          <cell r="J200">
            <v>700</v>
          </cell>
          <cell r="K200">
            <v>0</v>
          </cell>
          <cell r="L200">
            <v>0</v>
          </cell>
        </row>
        <row r="201">
          <cell r="G201">
            <v>0</v>
          </cell>
          <cell r="H201">
            <v>0</v>
          </cell>
          <cell r="J201">
            <v>900</v>
          </cell>
          <cell r="K201">
            <v>0</v>
          </cell>
          <cell r="L201">
            <v>0</v>
          </cell>
        </row>
        <row r="202">
          <cell r="G202">
            <v>0</v>
          </cell>
          <cell r="H202">
            <v>0</v>
          </cell>
          <cell r="J202">
            <v>1200</v>
          </cell>
          <cell r="K202">
            <v>0</v>
          </cell>
          <cell r="L202">
            <v>0</v>
          </cell>
        </row>
        <row r="203">
          <cell r="G203">
            <v>0</v>
          </cell>
          <cell r="H203">
            <v>0</v>
          </cell>
          <cell r="J203">
            <v>1700</v>
          </cell>
          <cell r="K203">
            <v>0</v>
          </cell>
          <cell r="L203">
            <v>0</v>
          </cell>
        </row>
        <row r="204">
          <cell r="G204">
            <v>0</v>
          </cell>
          <cell r="H204">
            <v>0</v>
          </cell>
          <cell r="J204">
            <v>3300</v>
          </cell>
          <cell r="K204">
            <v>0</v>
          </cell>
          <cell r="L204">
            <v>0</v>
          </cell>
        </row>
        <row r="205">
          <cell r="G205">
            <v>0</v>
          </cell>
          <cell r="H205">
            <v>0</v>
          </cell>
          <cell r="J205">
            <v>4000</v>
          </cell>
          <cell r="K205">
            <v>0</v>
          </cell>
          <cell r="L205">
            <v>0</v>
          </cell>
        </row>
        <row r="206">
          <cell r="G206">
            <v>0</v>
          </cell>
          <cell r="H206">
            <v>0</v>
          </cell>
          <cell r="J206">
            <v>4000</v>
          </cell>
          <cell r="K206">
            <v>0</v>
          </cell>
          <cell r="L206">
            <v>0</v>
          </cell>
        </row>
        <row r="207">
          <cell r="G207">
            <v>0</v>
          </cell>
          <cell r="H207">
            <v>0</v>
          </cell>
          <cell r="J207">
            <v>540</v>
          </cell>
          <cell r="K207">
            <v>0</v>
          </cell>
          <cell r="L207">
            <v>0</v>
          </cell>
        </row>
        <row r="208">
          <cell r="G208">
            <v>0</v>
          </cell>
          <cell r="H208">
            <v>0</v>
          </cell>
          <cell r="J208">
            <v>630</v>
          </cell>
          <cell r="K208">
            <v>0</v>
          </cell>
          <cell r="L208">
            <v>0</v>
          </cell>
        </row>
        <row r="209">
          <cell r="G209">
            <v>0</v>
          </cell>
          <cell r="H209">
            <v>0</v>
          </cell>
          <cell r="J209">
            <v>506</v>
          </cell>
          <cell r="K209">
            <v>0</v>
          </cell>
          <cell r="L209">
            <v>0</v>
          </cell>
        </row>
        <row r="210">
          <cell r="G210">
            <v>0</v>
          </cell>
          <cell r="H210">
            <v>0</v>
          </cell>
          <cell r="J210">
            <v>610</v>
          </cell>
          <cell r="K210">
            <v>0</v>
          </cell>
          <cell r="L210">
            <v>0</v>
          </cell>
        </row>
        <row r="211">
          <cell r="G211">
            <v>0</v>
          </cell>
          <cell r="H211">
            <v>0</v>
          </cell>
          <cell r="J211">
            <v>1335</v>
          </cell>
          <cell r="K211">
            <v>0</v>
          </cell>
          <cell r="L211">
            <v>0</v>
          </cell>
        </row>
        <row r="212">
          <cell r="G212">
            <v>0</v>
          </cell>
          <cell r="H212">
            <v>0</v>
          </cell>
          <cell r="J212">
            <v>285</v>
          </cell>
          <cell r="K212">
            <v>0</v>
          </cell>
          <cell r="L212">
            <v>0</v>
          </cell>
        </row>
        <row r="213">
          <cell r="G213">
            <v>0</v>
          </cell>
          <cell r="H213">
            <v>0</v>
          </cell>
          <cell r="J213">
            <v>345</v>
          </cell>
          <cell r="K213">
            <v>0</v>
          </cell>
          <cell r="L213">
            <v>0</v>
          </cell>
        </row>
        <row r="214">
          <cell r="G214">
            <v>0</v>
          </cell>
          <cell r="H214">
            <v>0</v>
          </cell>
          <cell r="J214">
            <v>200</v>
          </cell>
          <cell r="K214">
            <v>0</v>
          </cell>
          <cell r="L214">
            <v>0</v>
          </cell>
        </row>
        <row r="215">
          <cell r="G215">
            <v>0</v>
          </cell>
          <cell r="H215">
            <v>0</v>
          </cell>
          <cell r="J215">
            <v>1370</v>
          </cell>
          <cell r="K215">
            <v>0</v>
          </cell>
          <cell r="L215">
            <v>0</v>
          </cell>
        </row>
        <row r="216">
          <cell r="G216">
            <v>0</v>
          </cell>
          <cell r="H216">
            <v>0</v>
          </cell>
          <cell r="J216">
            <v>1540</v>
          </cell>
          <cell r="K216">
            <v>0</v>
          </cell>
          <cell r="L216">
            <v>0</v>
          </cell>
        </row>
        <row r="217">
          <cell r="G217">
            <v>0</v>
          </cell>
          <cell r="H217">
            <v>0</v>
          </cell>
          <cell r="J217">
            <v>1830</v>
          </cell>
          <cell r="K217">
            <v>0</v>
          </cell>
          <cell r="L217">
            <v>0</v>
          </cell>
        </row>
        <row r="218">
          <cell r="G218">
            <v>0</v>
          </cell>
          <cell r="H218">
            <v>0</v>
          </cell>
          <cell r="J218">
            <v>1800</v>
          </cell>
          <cell r="K218">
            <v>0</v>
          </cell>
          <cell r="L218">
            <v>0</v>
          </cell>
        </row>
        <row r="219">
          <cell r="G219">
            <v>0</v>
          </cell>
          <cell r="H219">
            <v>0</v>
          </cell>
          <cell r="J219">
            <v>2350</v>
          </cell>
          <cell r="K219">
            <v>0</v>
          </cell>
          <cell r="L219">
            <v>0</v>
          </cell>
        </row>
        <row r="220">
          <cell r="G220">
            <v>0</v>
          </cell>
          <cell r="H220">
            <v>0</v>
          </cell>
          <cell r="J220">
            <v>4460</v>
          </cell>
          <cell r="K220">
            <v>0</v>
          </cell>
          <cell r="L220">
            <v>0</v>
          </cell>
        </row>
        <row r="221">
          <cell r="G221">
            <v>0</v>
          </cell>
          <cell r="H221">
            <v>0</v>
          </cell>
          <cell r="J221">
            <v>5030</v>
          </cell>
          <cell r="K221">
            <v>0</v>
          </cell>
          <cell r="L221">
            <v>0</v>
          </cell>
        </row>
        <row r="222">
          <cell r="G222">
            <v>0</v>
          </cell>
          <cell r="H222">
            <v>0</v>
          </cell>
          <cell r="J222">
            <v>7430</v>
          </cell>
          <cell r="K222">
            <v>0</v>
          </cell>
          <cell r="L222">
            <v>0</v>
          </cell>
        </row>
        <row r="223">
          <cell r="G223">
            <v>0</v>
          </cell>
          <cell r="H223">
            <v>0</v>
          </cell>
          <cell r="J223">
            <v>7160</v>
          </cell>
          <cell r="K223">
            <v>0</v>
          </cell>
          <cell r="L223">
            <v>0</v>
          </cell>
        </row>
        <row r="224">
          <cell r="G224">
            <v>0</v>
          </cell>
          <cell r="H224">
            <v>0</v>
          </cell>
          <cell r="J224">
            <v>11660</v>
          </cell>
          <cell r="K224">
            <v>0</v>
          </cell>
          <cell r="L224">
            <v>0</v>
          </cell>
        </row>
        <row r="225">
          <cell r="G225">
            <v>0</v>
          </cell>
          <cell r="H225">
            <v>0</v>
          </cell>
          <cell r="J225">
            <v>13830</v>
          </cell>
          <cell r="K225">
            <v>0</v>
          </cell>
          <cell r="L225">
            <v>0</v>
          </cell>
        </row>
        <row r="226">
          <cell r="G226">
            <v>0</v>
          </cell>
          <cell r="H226">
            <v>0</v>
          </cell>
          <cell r="J226">
            <v>33000</v>
          </cell>
          <cell r="K226">
            <v>0</v>
          </cell>
          <cell r="L226">
            <v>0</v>
          </cell>
        </row>
        <row r="227">
          <cell r="G227">
            <v>0</v>
          </cell>
          <cell r="H227">
            <v>0</v>
          </cell>
          <cell r="J227">
            <v>1220</v>
          </cell>
          <cell r="K227">
            <v>0</v>
          </cell>
          <cell r="L227">
            <v>0</v>
          </cell>
        </row>
        <row r="228">
          <cell r="G228">
            <v>0</v>
          </cell>
          <cell r="H228">
            <v>0</v>
          </cell>
          <cell r="J228">
            <v>12830</v>
          </cell>
          <cell r="K228">
            <v>0</v>
          </cell>
          <cell r="L228">
            <v>0</v>
          </cell>
        </row>
        <row r="229">
          <cell r="G229">
            <v>0</v>
          </cell>
          <cell r="H229">
            <v>0</v>
          </cell>
          <cell r="J229">
            <v>8720</v>
          </cell>
          <cell r="K229">
            <v>0</v>
          </cell>
          <cell r="L229">
            <v>0</v>
          </cell>
        </row>
        <row r="230">
          <cell r="G230">
            <v>0</v>
          </cell>
          <cell r="H230">
            <v>0</v>
          </cell>
          <cell r="J230">
            <v>16070</v>
          </cell>
          <cell r="K230">
            <v>0</v>
          </cell>
          <cell r="L230">
            <v>0</v>
          </cell>
        </row>
        <row r="231">
          <cell r="G231">
            <v>0</v>
          </cell>
          <cell r="H231">
            <v>0</v>
          </cell>
          <cell r="J231">
            <v>16070</v>
          </cell>
          <cell r="K231">
            <v>0</v>
          </cell>
          <cell r="L231">
            <v>0</v>
          </cell>
        </row>
        <row r="232">
          <cell r="G232">
            <v>0</v>
          </cell>
          <cell r="H232">
            <v>0</v>
          </cell>
          <cell r="J232">
            <v>17690</v>
          </cell>
          <cell r="K232">
            <v>0</v>
          </cell>
          <cell r="L232">
            <v>0</v>
          </cell>
        </row>
        <row r="233">
          <cell r="G233">
            <v>0</v>
          </cell>
          <cell r="H233">
            <v>0</v>
          </cell>
          <cell r="J233">
            <v>17690</v>
          </cell>
          <cell r="K233">
            <v>0</v>
          </cell>
          <cell r="L233">
            <v>0</v>
          </cell>
        </row>
        <row r="234">
          <cell r="G234">
            <v>0</v>
          </cell>
          <cell r="H234">
            <v>0</v>
          </cell>
          <cell r="J234">
            <v>7620</v>
          </cell>
          <cell r="K234">
            <v>0</v>
          </cell>
          <cell r="L234">
            <v>0</v>
          </cell>
        </row>
        <row r="235">
          <cell r="G235">
            <v>0</v>
          </cell>
          <cell r="H235">
            <v>0</v>
          </cell>
          <cell r="J235">
            <v>7010</v>
          </cell>
          <cell r="K235">
            <v>0</v>
          </cell>
          <cell r="L235">
            <v>0</v>
          </cell>
        </row>
        <row r="236">
          <cell r="G236">
            <v>0</v>
          </cell>
          <cell r="H236">
            <v>0</v>
          </cell>
          <cell r="J236">
            <v>8060</v>
          </cell>
          <cell r="K236">
            <v>0</v>
          </cell>
          <cell r="L236">
            <v>0</v>
          </cell>
        </row>
        <row r="237">
          <cell r="G237">
            <v>0</v>
          </cell>
          <cell r="H237">
            <v>0</v>
          </cell>
          <cell r="J237">
            <v>10070</v>
          </cell>
          <cell r="K237">
            <v>0</v>
          </cell>
          <cell r="L237">
            <v>0</v>
          </cell>
        </row>
        <row r="238">
          <cell r="G238">
            <v>0</v>
          </cell>
          <cell r="H238">
            <v>0</v>
          </cell>
          <cell r="J238">
            <v>11570</v>
          </cell>
          <cell r="K238">
            <v>0</v>
          </cell>
          <cell r="L238">
            <v>0</v>
          </cell>
        </row>
        <row r="239">
          <cell r="G239">
            <v>0</v>
          </cell>
          <cell r="H239">
            <v>0</v>
          </cell>
          <cell r="J239">
            <v>10650</v>
          </cell>
          <cell r="K239">
            <v>0</v>
          </cell>
          <cell r="L239">
            <v>0</v>
          </cell>
        </row>
        <row r="240">
          <cell r="G240">
            <v>0</v>
          </cell>
          <cell r="H240">
            <v>0</v>
          </cell>
          <cell r="J240">
            <v>4000</v>
          </cell>
          <cell r="K240">
            <v>0</v>
          </cell>
          <cell r="L240">
            <v>0</v>
          </cell>
        </row>
        <row r="241">
          <cell r="G241">
            <v>0</v>
          </cell>
          <cell r="H241">
            <v>0</v>
          </cell>
          <cell r="J241">
            <v>17000</v>
          </cell>
          <cell r="K241">
            <v>0</v>
          </cell>
          <cell r="L241">
            <v>0</v>
          </cell>
        </row>
        <row r="242">
          <cell r="G242">
            <v>0</v>
          </cell>
          <cell r="H242">
            <v>0</v>
          </cell>
          <cell r="J242">
            <v>17100</v>
          </cell>
          <cell r="K242">
            <v>0</v>
          </cell>
          <cell r="L242">
            <v>0</v>
          </cell>
        </row>
        <row r="243">
          <cell r="G243">
            <v>0</v>
          </cell>
          <cell r="H243">
            <v>0</v>
          </cell>
          <cell r="J243">
            <v>31050</v>
          </cell>
          <cell r="K243">
            <v>0</v>
          </cell>
          <cell r="L243">
            <v>0</v>
          </cell>
        </row>
        <row r="244">
          <cell r="G244">
            <v>0</v>
          </cell>
          <cell r="H244">
            <v>0</v>
          </cell>
          <cell r="J244">
            <v>25000</v>
          </cell>
          <cell r="K244">
            <v>0</v>
          </cell>
          <cell r="L244">
            <v>0</v>
          </cell>
        </row>
        <row r="245">
          <cell r="G245">
            <v>0</v>
          </cell>
          <cell r="H245">
            <v>0</v>
          </cell>
          <cell r="J245">
            <v>38870</v>
          </cell>
          <cell r="K245">
            <v>0</v>
          </cell>
          <cell r="L245">
            <v>0</v>
          </cell>
        </row>
        <row r="246">
          <cell r="G246">
            <v>0</v>
          </cell>
          <cell r="H246">
            <v>0</v>
          </cell>
          <cell r="J246">
            <v>25530</v>
          </cell>
          <cell r="K246">
            <v>0</v>
          </cell>
          <cell r="L246">
            <v>0</v>
          </cell>
        </row>
        <row r="247">
          <cell r="G247">
            <v>0</v>
          </cell>
          <cell r="H247">
            <v>0</v>
          </cell>
          <cell r="J247">
            <v>20520</v>
          </cell>
          <cell r="K247">
            <v>0</v>
          </cell>
          <cell r="L247">
            <v>0</v>
          </cell>
        </row>
        <row r="248">
          <cell r="G248">
            <v>0</v>
          </cell>
          <cell r="H248">
            <v>0</v>
          </cell>
          <cell r="J248">
            <v>37050</v>
          </cell>
          <cell r="K248">
            <v>0</v>
          </cell>
          <cell r="L248">
            <v>0</v>
          </cell>
        </row>
        <row r="249">
          <cell r="G249">
            <v>0</v>
          </cell>
          <cell r="H249">
            <v>0</v>
          </cell>
          <cell r="J249">
            <v>37050</v>
          </cell>
          <cell r="K249">
            <v>0</v>
          </cell>
          <cell r="L249">
            <v>0</v>
          </cell>
        </row>
        <row r="250">
          <cell r="G250">
            <v>0</v>
          </cell>
          <cell r="H250">
            <v>0</v>
          </cell>
          <cell r="J250">
            <v>42540</v>
          </cell>
          <cell r="K250">
            <v>0</v>
          </cell>
          <cell r="L250">
            <v>0</v>
          </cell>
        </row>
        <row r="251">
          <cell r="G251">
            <v>0</v>
          </cell>
          <cell r="H251">
            <v>0</v>
          </cell>
          <cell r="J251">
            <v>36230</v>
          </cell>
          <cell r="K251">
            <v>0</v>
          </cell>
          <cell r="L251">
            <v>0</v>
          </cell>
        </row>
        <row r="252">
          <cell r="G252">
            <v>0</v>
          </cell>
          <cell r="H252">
            <v>0</v>
          </cell>
          <cell r="J252">
            <v>42970</v>
          </cell>
          <cell r="K252">
            <v>0</v>
          </cell>
          <cell r="L252">
            <v>0</v>
          </cell>
        </row>
        <row r="253">
          <cell r="G253">
            <v>0</v>
          </cell>
          <cell r="H253">
            <v>0</v>
          </cell>
          <cell r="J253">
            <v>48680</v>
          </cell>
          <cell r="K253">
            <v>0</v>
          </cell>
          <cell r="L253">
            <v>0</v>
          </cell>
        </row>
        <row r="254">
          <cell r="G254">
            <v>0</v>
          </cell>
          <cell r="H254">
            <v>0</v>
          </cell>
          <cell r="J254">
            <v>18050</v>
          </cell>
          <cell r="K254">
            <v>0</v>
          </cell>
          <cell r="L254">
            <v>0</v>
          </cell>
        </row>
        <row r="255">
          <cell r="G255">
            <v>0</v>
          </cell>
          <cell r="H255">
            <v>0</v>
          </cell>
          <cell r="J255">
            <v>18180</v>
          </cell>
          <cell r="K255">
            <v>0</v>
          </cell>
          <cell r="L255">
            <v>0</v>
          </cell>
        </row>
        <row r="256">
          <cell r="G256">
            <v>0</v>
          </cell>
          <cell r="H256">
            <v>0</v>
          </cell>
          <cell r="J256">
            <v>31050</v>
          </cell>
          <cell r="K256">
            <v>0</v>
          </cell>
          <cell r="L256">
            <v>0</v>
          </cell>
        </row>
        <row r="257">
          <cell r="G257">
            <v>0</v>
          </cell>
          <cell r="H257">
            <v>0</v>
          </cell>
          <cell r="J257">
            <v>31050</v>
          </cell>
          <cell r="K257">
            <v>0</v>
          </cell>
          <cell r="L257">
            <v>0</v>
          </cell>
        </row>
        <row r="258">
          <cell r="G258">
            <v>0</v>
          </cell>
          <cell r="H258">
            <v>0</v>
          </cell>
          <cell r="J258">
            <v>38870</v>
          </cell>
          <cell r="K258">
            <v>0</v>
          </cell>
          <cell r="L258">
            <v>0</v>
          </cell>
        </row>
        <row r="259">
          <cell r="G259">
            <v>0</v>
          </cell>
          <cell r="H259">
            <v>0</v>
          </cell>
          <cell r="J259">
            <v>25530</v>
          </cell>
          <cell r="K259">
            <v>0</v>
          </cell>
          <cell r="L259">
            <v>0</v>
          </cell>
        </row>
        <row r="260">
          <cell r="G260">
            <v>0</v>
          </cell>
          <cell r="H260">
            <v>0</v>
          </cell>
          <cell r="J260">
            <v>4190</v>
          </cell>
          <cell r="K260">
            <v>0</v>
          </cell>
          <cell r="L260">
            <v>0</v>
          </cell>
        </row>
        <row r="261">
          <cell r="G261">
            <v>0</v>
          </cell>
          <cell r="H261">
            <v>0</v>
          </cell>
          <cell r="J261">
            <v>0</v>
          </cell>
          <cell r="K261">
            <v>0</v>
          </cell>
          <cell r="L261">
            <v>0</v>
          </cell>
        </row>
        <row r="262">
          <cell r="G262">
            <v>0</v>
          </cell>
          <cell r="H262">
            <v>0</v>
          </cell>
          <cell r="J262">
            <v>4910</v>
          </cell>
          <cell r="K262">
            <v>0</v>
          </cell>
          <cell r="L262">
            <v>0</v>
          </cell>
        </row>
        <row r="263">
          <cell r="G263">
            <v>0</v>
          </cell>
          <cell r="H263">
            <v>0</v>
          </cell>
          <cell r="J263">
            <v>0</v>
          </cell>
          <cell r="K263">
            <v>0</v>
          </cell>
          <cell r="L263">
            <v>0</v>
          </cell>
        </row>
        <row r="264">
          <cell r="G264">
            <v>0</v>
          </cell>
          <cell r="H264">
            <v>0</v>
          </cell>
          <cell r="J264">
            <v>700</v>
          </cell>
          <cell r="K264">
            <v>0</v>
          </cell>
          <cell r="L264">
            <v>0</v>
          </cell>
        </row>
        <row r="265">
          <cell r="G265">
            <v>0</v>
          </cell>
          <cell r="H265">
            <v>0</v>
          </cell>
          <cell r="J265">
            <v>1320</v>
          </cell>
          <cell r="K265">
            <v>0</v>
          </cell>
          <cell r="L265">
            <v>0</v>
          </cell>
        </row>
        <row r="266">
          <cell r="G266">
            <v>0</v>
          </cell>
          <cell r="H266">
            <v>0</v>
          </cell>
          <cell r="J266">
            <v>400</v>
          </cell>
          <cell r="K266">
            <v>0</v>
          </cell>
          <cell r="L266">
            <v>0</v>
          </cell>
        </row>
        <row r="267">
          <cell r="G267">
            <v>0</v>
          </cell>
          <cell r="H267">
            <v>0</v>
          </cell>
          <cell r="J267">
            <v>560</v>
          </cell>
          <cell r="K267">
            <v>0</v>
          </cell>
          <cell r="L267">
            <v>0</v>
          </cell>
        </row>
        <row r="268">
          <cell r="G268">
            <v>0</v>
          </cell>
          <cell r="H268">
            <v>0</v>
          </cell>
          <cell r="J268">
            <v>280</v>
          </cell>
          <cell r="K268">
            <v>0</v>
          </cell>
          <cell r="L268">
            <v>0</v>
          </cell>
        </row>
        <row r="269">
          <cell r="G269">
            <v>0</v>
          </cell>
          <cell r="H269">
            <v>0</v>
          </cell>
          <cell r="J269">
            <v>40</v>
          </cell>
          <cell r="K269">
            <v>0</v>
          </cell>
          <cell r="L269">
            <v>0</v>
          </cell>
        </row>
        <row r="270">
          <cell r="G270">
            <v>0</v>
          </cell>
          <cell r="H270">
            <v>0</v>
          </cell>
          <cell r="J270">
            <v>2800</v>
          </cell>
          <cell r="K270">
            <v>0</v>
          </cell>
          <cell r="L270">
            <v>0</v>
          </cell>
        </row>
        <row r="271">
          <cell r="G271">
            <v>0</v>
          </cell>
          <cell r="H271">
            <v>0</v>
          </cell>
          <cell r="J271">
            <v>3500</v>
          </cell>
          <cell r="K271">
            <v>0</v>
          </cell>
          <cell r="L271">
            <v>0</v>
          </cell>
        </row>
        <row r="272">
          <cell r="G272">
            <v>0</v>
          </cell>
          <cell r="H272">
            <v>0</v>
          </cell>
          <cell r="J272">
            <v>150</v>
          </cell>
          <cell r="K272">
            <v>0</v>
          </cell>
          <cell r="L272">
            <v>0</v>
          </cell>
        </row>
        <row r="273">
          <cell r="G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</row>
        <row r="274">
          <cell r="G274">
            <v>0</v>
          </cell>
          <cell r="H274">
            <v>0</v>
          </cell>
          <cell r="J274">
            <v>0</v>
          </cell>
          <cell r="K274">
            <v>0</v>
          </cell>
          <cell r="L274">
            <v>0</v>
          </cell>
        </row>
        <row r="275">
          <cell r="G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</row>
        <row r="276">
          <cell r="G276">
            <v>0</v>
          </cell>
          <cell r="H276">
            <v>0</v>
          </cell>
          <cell r="J276">
            <v>0</v>
          </cell>
          <cell r="K276">
            <v>0</v>
          </cell>
          <cell r="L276">
            <v>0</v>
          </cell>
        </row>
        <row r="277">
          <cell r="G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</row>
        <row r="278">
          <cell r="G278">
            <v>0</v>
          </cell>
          <cell r="H278">
            <v>0</v>
          </cell>
          <cell r="J278">
            <v>66500</v>
          </cell>
          <cell r="K278">
            <v>0</v>
          </cell>
          <cell r="L278">
            <v>0</v>
          </cell>
        </row>
        <row r="279">
          <cell r="G279">
            <v>0</v>
          </cell>
          <cell r="H279">
            <v>0</v>
          </cell>
          <cell r="J279">
            <v>2200</v>
          </cell>
          <cell r="K279">
            <v>0</v>
          </cell>
          <cell r="L279">
            <v>0</v>
          </cell>
        </row>
        <row r="280">
          <cell r="G280">
            <v>0</v>
          </cell>
          <cell r="H280">
            <v>0</v>
          </cell>
          <cell r="J280">
            <v>3700</v>
          </cell>
          <cell r="K280">
            <v>0</v>
          </cell>
          <cell r="L280">
            <v>0</v>
          </cell>
        </row>
        <row r="281">
          <cell r="G281">
            <v>0</v>
          </cell>
          <cell r="H281">
            <v>0</v>
          </cell>
          <cell r="J281">
            <v>5300</v>
          </cell>
          <cell r="K281">
            <v>0</v>
          </cell>
          <cell r="L281">
            <v>0</v>
          </cell>
        </row>
        <row r="282">
          <cell r="G282">
            <v>0</v>
          </cell>
          <cell r="H282">
            <v>0</v>
          </cell>
          <cell r="J282">
            <v>500</v>
          </cell>
          <cell r="K282">
            <v>0</v>
          </cell>
          <cell r="L282">
            <v>0</v>
          </cell>
        </row>
        <row r="283">
          <cell r="G283">
            <v>0</v>
          </cell>
          <cell r="H283">
            <v>0</v>
          </cell>
          <cell r="J283">
            <v>600</v>
          </cell>
          <cell r="K283">
            <v>0</v>
          </cell>
          <cell r="L283">
            <v>0</v>
          </cell>
        </row>
        <row r="284">
          <cell r="G284">
            <v>0</v>
          </cell>
          <cell r="H284">
            <v>0</v>
          </cell>
          <cell r="J284">
            <v>11000</v>
          </cell>
          <cell r="K284">
            <v>0</v>
          </cell>
          <cell r="L284">
            <v>0</v>
          </cell>
        </row>
        <row r="285">
          <cell r="G285">
            <v>0</v>
          </cell>
          <cell r="H285">
            <v>0</v>
          </cell>
          <cell r="J285">
            <v>28500</v>
          </cell>
          <cell r="K285">
            <v>0</v>
          </cell>
          <cell r="L285">
            <v>0</v>
          </cell>
        </row>
        <row r="286">
          <cell r="G286">
            <v>0</v>
          </cell>
          <cell r="H286">
            <v>0</v>
          </cell>
          <cell r="J286">
            <v>33000</v>
          </cell>
          <cell r="K286">
            <v>0</v>
          </cell>
          <cell r="L286">
            <v>0</v>
          </cell>
        </row>
        <row r="287">
          <cell r="G287">
            <v>0</v>
          </cell>
          <cell r="H287">
            <v>0</v>
          </cell>
          <cell r="J287">
            <v>52000</v>
          </cell>
          <cell r="K287">
            <v>0</v>
          </cell>
          <cell r="L287">
            <v>0</v>
          </cell>
        </row>
        <row r="288">
          <cell r="G288">
            <v>0</v>
          </cell>
          <cell r="H288">
            <v>0</v>
          </cell>
          <cell r="J288">
            <v>61000</v>
          </cell>
          <cell r="K288">
            <v>0</v>
          </cell>
          <cell r="L288">
            <v>0</v>
          </cell>
        </row>
        <row r="289">
          <cell r="G289">
            <v>0</v>
          </cell>
          <cell r="H289">
            <v>0</v>
          </cell>
          <cell r="J289">
            <v>68000</v>
          </cell>
          <cell r="K289">
            <v>0</v>
          </cell>
          <cell r="L289">
            <v>0</v>
          </cell>
        </row>
        <row r="290">
          <cell r="G290">
            <v>0</v>
          </cell>
          <cell r="H290">
            <v>0</v>
          </cell>
          <cell r="J290">
            <v>987</v>
          </cell>
          <cell r="K290">
            <v>0</v>
          </cell>
          <cell r="L290">
            <v>0</v>
          </cell>
        </row>
        <row r="291">
          <cell r="G291">
            <v>0</v>
          </cell>
          <cell r="H291">
            <v>0</v>
          </cell>
          <cell r="J291">
            <v>1616</v>
          </cell>
          <cell r="K291">
            <v>0</v>
          </cell>
          <cell r="L291">
            <v>0</v>
          </cell>
        </row>
        <row r="292">
          <cell r="G292">
            <v>0</v>
          </cell>
          <cell r="H292">
            <v>0</v>
          </cell>
          <cell r="J292">
            <v>2245</v>
          </cell>
          <cell r="K292">
            <v>0</v>
          </cell>
          <cell r="L292">
            <v>0</v>
          </cell>
        </row>
        <row r="293">
          <cell r="G293">
            <v>0</v>
          </cell>
          <cell r="H293">
            <v>0</v>
          </cell>
          <cell r="J293">
            <v>1213</v>
          </cell>
          <cell r="K293">
            <v>0</v>
          </cell>
          <cell r="L293">
            <v>0</v>
          </cell>
        </row>
        <row r="294">
          <cell r="G294">
            <v>0</v>
          </cell>
          <cell r="H294">
            <v>0</v>
          </cell>
          <cell r="J294">
            <v>1600</v>
          </cell>
          <cell r="K294">
            <v>0</v>
          </cell>
          <cell r="L294">
            <v>0</v>
          </cell>
        </row>
        <row r="295">
          <cell r="G295">
            <v>0</v>
          </cell>
          <cell r="H295">
            <v>0</v>
          </cell>
          <cell r="J295">
            <v>1000</v>
          </cell>
          <cell r="K295">
            <v>0</v>
          </cell>
          <cell r="L295">
            <v>0</v>
          </cell>
        </row>
        <row r="296">
          <cell r="G296">
            <v>0</v>
          </cell>
          <cell r="H296">
            <v>0</v>
          </cell>
          <cell r="J296">
            <v>1258</v>
          </cell>
          <cell r="K296">
            <v>0</v>
          </cell>
          <cell r="L296">
            <v>0</v>
          </cell>
        </row>
        <row r="297">
          <cell r="G297">
            <v>0</v>
          </cell>
          <cell r="H297">
            <v>0</v>
          </cell>
          <cell r="J297">
            <v>834</v>
          </cell>
          <cell r="K297">
            <v>0</v>
          </cell>
          <cell r="L297">
            <v>0</v>
          </cell>
        </row>
        <row r="298">
          <cell r="G298">
            <v>0</v>
          </cell>
          <cell r="H298">
            <v>0</v>
          </cell>
          <cell r="J298">
            <v>1166</v>
          </cell>
          <cell r="K298">
            <v>0</v>
          </cell>
          <cell r="L298">
            <v>0</v>
          </cell>
        </row>
        <row r="299">
          <cell r="G299">
            <v>0</v>
          </cell>
          <cell r="H299">
            <v>0</v>
          </cell>
          <cell r="J299">
            <v>2500</v>
          </cell>
          <cell r="K299">
            <v>0</v>
          </cell>
          <cell r="L299">
            <v>0</v>
          </cell>
        </row>
        <row r="300">
          <cell r="G300">
            <v>0</v>
          </cell>
          <cell r="H300">
            <v>0</v>
          </cell>
          <cell r="J300">
            <v>2500</v>
          </cell>
          <cell r="K300">
            <v>0</v>
          </cell>
          <cell r="L300">
            <v>0</v>
          </cell>
        </row>
        <row r="301">
          <cell r="G301">
            <v>0</v>
          </cell>
          <cell r="H301">
            <v>0</v>
          </cell>
          <cell r="J301">
            <v>879</v>
          </cell>
          <cell r="K301">
            <v>0</v>
          </cell>
          <cell r="L301">
            <v>0</v>
          </cell>
        </row>
        <row r="302">
          <cell r="G302">
            <v>0</v>
          </cell>
          <cell r="H302">
            <v>0</v>
          </cell>
          <cell r="J302">
            <v>1700</v>
          </cell>
          <cell r="K302">
            <v>0</v>
          </cell>
          <cell r="L302">
            <v>0</v>
          </cell>
        </row>
        <row r="303">
          <cell r="G303">
            <v>0</v>
          </cell>
          <cell r="H303">
            <v>0</v>
          </cell>
          <cell r="J303">
            <v>820</v>
          </cell>
          <cell r="K303">
            <v>0</v>
          </cell>
          <cell r="L303">
            <v>0</v>
          </cell>
        </row>
        <row r="304">
          <cell r="G304">
            <v>0</v>
          </cell>
          <cell r="H304">
            <v>0</v>
          </cell>
          <cell r="J304">
            <v>0</v>
          </cell>
          <cell r="K304">
            <v>0</v>
          </cell>
          <cell r="L304">
            <v>0</v>
          </cell>
        </row>
        <row r="305">
          <cell r="G305">
            <v>0</v>
          </cell>
          <cell r="H305">
            <v>0</v>
          </cell>
          <cell r="J305">
            <v>0</v>
          </cell>
          <cell r="K305">
            <v>0</v>
          </cell>
          <cell r="L305">
            <v>0</v>
          </cell>
        </row>
        <row r="306">
          <cell r="G306">
            <v>0</v>
          </cell>
          <cell r="H306">
            <v>0</v>
          </cell>
          <cell r="J306">
            <v>31000</v>
          </cell>
          <cell r="K306">
            <v>0</v>
          </cell>
          <cell r="L306">
            <v>0</v>
          </cell>
        </row>
        <row r="307">
          <cell r="G307">
            <v>0</v>
          </cell>
          <cell r="H307">
            <v>0</v>
          </cell>
          <cell r="J307">
            <v>27000</v>
          </cell>
          <cell r="K307">
            <v>0</v>
          </cell>
          <cell r="L307">
            <v>0</v>
          </cell>
        </row>
        <row r="308">
          <cell r="G308">
            <v>0</v>
          </cell>
          <cell r="H308">
            <v>0</v>
          </cell>
          <cell r="J308">
            <v>36000</v>
          </cell>
          <cell r="K308">
            <v>0</v>
          </cell>
          <cell r="L308">
            <v>0</v>
          </cell>
        </row>
        <row r="309">
          <cell r="G309">
            <v>0</v>
          </cell>
          <cell r="H309">
            <v>0</v>
          </cell>
          <cell r="J309">
            <v>28500</v>
          </cell>
          <cell r="K309">
            <v>0</v>
          </cell>
          <cell r="L309">
            <v>0</v>
          </cell>
        </row>
        <row r="310">
          <cell r="G310">
            <v>0</v>
          </cell>
          <cell r="H310">
            <v>0</v>
          </cell>
          <cell r="J310">
            <v>36000</v>
          </cell>
          <cell r="K310">
            <v>0</v>
          </cell>
          <cell r="L310">
            <v>0</v>
          </cell>
        </row>
        <row r="311">
          <cell r="G311">
            <v>0</v>
          </cell>
          <cell r="H311">
            <v>0</v>
          </cell>
          <cell r="J311">
            <v>33000</v>
          </cell>
          <cell r="K311">
            <v>0</v>
          </cell>
          <cell r="L311">
            <v>0</v>
          </cell>
        </row>
        <row r="312">
          <cell r="G312">
            <v>0</v>
          </cell>
          <cell r="H312">
            <v>0</v>
          </cell>
          <cell r="J312">
            <v>29000</v>
          </cell>
          <cell r="K312">
            <v>0</v>
          </cell>
          <cell r="L312">
            <v>0</v>
          </cell>
        </row>
        <row r="313">
          <cell r="G313">
            <v>0</v>
          </cell>
          <cell r="H313">
            <v>0</v>
          </cell>
          <cell r="J313">
            <v>34000</v>
          </cell>
          <cell r="K313">
            <v>0</v>
          </cell>
          <cell r="L313">
            <v>0</v>
          </cell>
        </row>
        <row r="314">
          <cell r="G314">
            <v>0</v>
          </cell>
          <cell r="H314">
            <v>0</v>
          </cell>
          <cell r="J314">
            <v>30000</v>
          </cell>
          <cell r="K314">
            <v>0</v>
          </cell>
          <cell r="L314">
            <v>0</v>
          </cell>
        </row>
        <row r="315">
          <cell r="G315">
            <v>0</v>
          </cell>
          <cell r="H315">
            <v>0</v>
          </cell>
          <cell r="J315">
            <v>6500</v>
          </cell>
          <cell r="K315">
            <v>0</v>
          </cell>
          <cell r="L315">
            <v>0</v>
          </cell>
        </row>
        <row r="316">
          <cell r="G316">
            <v>0</v>
          </cell>
          <cell r="H316">
            <v>0</v>
          </cell>
          <cell r="J316">
            <v>18000</v>
          </cell>
          <cell r="K316">
            <v>0</v>
          </cell>
          <cell r="L316">
            <v>0</v>
          </cell>
        </row>
        <row r="317">
          <cell r="G317">
            <v>0</v>
          </cell>
          <cell r="H317">
            <v>0</v>
          </cell>
          <cell r="J317">
            <v>19000</v>
          </cell>
          <cell r="K317">
            <v>0</v>
          </cell>
          <cell r="L317">
            <v>0</v>
          </cell>
        </row>
        <row r="318">
          <cell r="G318">
            <v>0</v>
          </cell>
          <cell r="H318">
            <v>0</v>
          </cell>
          <cell r="J318">
            <v>19000</v>
          </cell>
          <cell r="K318">
            <v>0</v>
          </cell>
          <cell r="L318">
            <v>0</v>
          </cell>
        </row>
        <row r="319">
          <cell r="G319">
            <v>0</v>
          </cell>
          <cell r="H319">
            <v>0</v>
          </cell>
          <cell r="J319">
            <v>4500</v>
          </cell>
          <cell r="K319">
            <v>0</v>
          </cell>
          <cell r="L319">
            <v>0</v>
          </cell>
        </row>
        <row r="320">
          <cell r="G320">
            <v>0</v>
          </cell>
          <cell r="H320">
            <v>0</v>
          </cell>
          <cell r="J320">
            <v>4500</v>
          </cell>
          <cell r="K320">
            <v>0</v>
          </cell>
          <cell r="L320">
            <v>0</v>
          </cell>
        </row>
        <row r="321">
          <cell r="G321">
            <v>0</v>
          </cell>
          <cell r="H321">
            <v>0</v>
          </cell>
          <cell r="J321">
            <v>11000</v>
          </cell>
          <cell r="K321">
            <v>0</v>
          </cell>
          <cell r="L321">
            <v>0</v>
          </cell>
        </row>
        <row r="322">
          <cell r="G322">
            <v>0</v>
          </cell>
          <cell r="H322">
            <v>0</v>
          </cell>
          <cell r="J322">
            <v>11000</v>
          </cell>
          <cell r="K322">
            <v>0</v>
          </cell>
          <cell r="L322">
            <v>0</v>
          </cell>
        </row>
        <row r="323">
          <cell r="G323">
            <v>0</v>
          </cell>
          <cell r="H323">
            <v>0</v>
          </cell>
          <cell r="J323">
            <v>63000</v>
          </cell>
          <cell r="K323">
            <v>0</v>
          </cell>
          <cell r="L323">
            <v>0</v>
          </cell>
        </row>
        <row r="324">
          <cell r="G324">
            <v>0</v>
          </cell>
          <cell r="H324">
            <v>0</v>
          </cell>
          <cell r="J324">
            <v>15000</v>
          </cell>
          <cell r="K324">
            <v>0</v>
          </cell>
          <cell r="L324">
            <v>0</v>
          </cell>
        </row>
        <row r="325">
          <cell r="G325">
            <v>0</v>
          </cell>
          <cell r="H325">
            <v>0</v>
          </cell>
          <cell r="J325">
            <v>45000</v>
          </cell>
          <cell r="K325">
            <v>0</v>
          </cell>
          <cell r="L325">
            <v>0</v>
          </cell>
        </row>
        <row r="326">
          <cell r="G326">
            <v>0</v>
          </cell>
          <cell r="H326">
            <v>0</v>
          </cell>
          <cell r="J326">
            <v>0</v>
          </cell>
          <cell r="K326">
            <v>0</v>
          </cell>
          <cell r="L326">
            <v>0</v>
          </cell>
        </row>
        <row r="327"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</row>
        <row r="328"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</row>
        <row r="329"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</row>
        <row r="330"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</row>
        <row r="331">
          <cell r="G331">
            <v>0</v>
          </cell>
          <cell r="H331">
            <v>0</v>
          </cell>
          <cell r="I331">
            <v>0</v>
          </cell>
          <cell r="J331">
            <v>4200</v>
          </cell>
          <cell r="K331">
            <v>0</v>
          </cell>
          <cell r="L331">
            <v>0</v>
          </cell>
          <cell r="M331">
            <v>0</v>
          </cell>
        </row>
        <row r="332">
          <cell r="G332">
            <v>0</v>
          </cell>
          <cell r="H332">
            <v>0</v>
          </cell>
          <cell r="I332">
            <v>0</v>
          </cell>
          <cell r="J332">
            <v>2000</v>
          </cell>
          <cell r="K332">
            <v>0</v>
          </cell>
          <cell r="L332">
            <v>0</v>
          </cell>
          <cell r="M332">
            <v>0</v>
          </cell>
        </row>
        <row r="333">
          <cell r="G333">
            <v>0</v>
          </cell>
          <cell r="H333">
            <v>0</v>
          </cell>
          <cell r="I333">
            <v>0</v>
          </cell>
          <cell r="J333">
            <v>14000</v>
          </cell>
          <cell r="K333">
            <v>0</v>
          </cell>
          <cell r="L333">
            <v>0</v>
          </cell>
          <cell r="M333">
            <v>0</v>
          </cell>
        </row>
        <row r="334">
          <cell r="G334">
            <v>0</v>
          </cell>
          <cell r="H334">
            <v>0</v>
          </cell>
          <cell r="I334">
            <v>0</v>
          </cell>
          <cell r="J334">
            <v>11000</v>
          </cell>
          <cell r="K334">
            <v>0</v>
          </cell>
          <cell r="L334">
            <v>0</v>
          </cell>
          <cell r="M334">
            <v>0</v>
          </cell>
        </row>
        <row r="335">
          <cell r="G335">
            <v>0</v>
          </cell>
          <cell r="H335">
            <v>0</v>
          </cell>
          <cell r="I335">
            <v>0</v>
          </cell>
          <cell r="J335">
            <v>30000</v>
          </cell>
          <cell r="K335">
            <v>0</v>
          </cell>
          <cell r="L335">
            <v>0</v>
          </cell>
          <cell r="M335">
            <v>0</v>
          </cell>
        </row>
        <row r="336">
          <cell r="G336">
            <v>0</v>
          </cell>
          <cell r="H336">
            <v>0</v>
          </cell>
          <cell r="I336">
            <v>0</v>
          </cell>
          <cell r="J336">
            <v>40000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>
            <v>0</v>
          </cell>
          <cell r="H337">
            <v>0</v>
          </cell>
          <cell r="I337">
            <v>0</v>
          </cell>
          <cell r="J337">
            <v>60000</v>
          </cell>
          <cell r="K337">
            <v>0</v>
          </cell>
          <cell r="L337">
            <v>0</v>
          </cell>
          <cell r="M337">
            <v>0</v>
          </cell>
        </row>
        <row r="338">
          <cell r="G338">
            <v>0</v>
          </cell>
          <cell r="H338">
            <v>0</v>
          </cell>
          <cell r="I338">
            <v>0</v>
          </cell>
          <cell r="J338">
            <v>33000</v>
          </cell>
          <cell r="K338">
            <v>0</v>
          </cell>
          <cell r="L338">
            <v>0</v>
          </cell>
          <cell r="M338">
            <v>0</v>
          </cell>
        </row>
        <row r="339">
          <cell r="G339">
            <v>0</v>
          </cell>
          <cell r="H339">
            <v>0</v>
          </cell>
          <cell r="I339">
            <v>0</v>
          </cell>
          <cell r="J339">
            <v>43000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>
            <v>0</v>
          </cell>
          <cell r="H340">
            <v>0</v>
          </cell>
          <cell r="I340">
            <v>0</v>
          </cell>
          <cell r="J340">
            <v>63000</v>
          </cell>
          <cell r="K340">
            <v>0</v>
          </cell>
          <cell r="L340">
            <v>0</v>
          </cell>
          <cell r="M340">
            <v>0</v>
          </cell>
        </row>
        <row r="341">
          <cell r="G341">
            <v>0</v>
          </cell>
          <cell r="H341">
            <v>0</v>
          </cell>
          <cell r="I341">
            <v>0</v>
          </cell>
          <cell r="J341">
            <v>31600</v>
          </cell>
          <cell r="K341">
            <v>0</v>
          </cell>
          <cell r="L341">
            <v>0</v>
          </cell>
          <cell r="M341">
            <v>0</v>
          </cell>
        </row>
        <row r="342">
          <cell r="G342">
            <v>0</v>
          </cell>
          <cell r="H342">
            <v>0</v>
          </cell>
          <cell r="I342">
            <v>0</v>
          </cell>
          <cell r="J342">
            <v>41000</v>
          </cell>
          <cell r="K342">
            <v>0</v>
          </cell>
          <cell r="L342">
            <v>0</v>
          </cell>
          <cell r="M342">
            <v>0</v>
          </cell>
        </row>
        <row r="343">
          <cell r="G343">
            <v>0</v>
          </cell>
          <cell r="H343">
            <v>0</v>
          </cell>
          <cell r="I343">
            <v>0</v>
          </cell>
          <cell r="J343">
            <v>50000</v>
          </cell>
          <cell r="K343">
            <v>0</v>
          </cell>
          <cell r="L343">
            <v>0</v>
          </cell>
          <cell r="M343">
            <v>0</v>
          </cell>
        </row>
        <row r="344">
          <cell r="G344">
            <v>0</v>
          </cell>
          <cell r="H344">
            <v>0</v>
          </cell>
          <cell r="I344">
            <v>0</v>
          </cell>
          <cell r="J344">
            <v>57400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>
            <v>0</v>
          </cell>
          <cell r="H345">
            <v>0</v>
          </cell>
          <cell r="I345">
            <v>0</v>
          </cell>
          <cell r="J345">
            <v>57400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>
            <v>0</v>
          </cell>
          <cell r="H346">
            <v>0</v>
          </cell>
          <cell r="I346">
            <v>0</v>
          </cell>
          <cell r="J346">
            <v>52600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>
            <v>0</v>
          </cell>
          <cell r="H347">
            <v>0</v>
          </cell>
          <cell r="I347">
            <v>0</v>
          </cell>
          <cell r="J347">
            <v>98100</v>
          </cell>
          <cell r="K347">
            <v>0</v>
          </cell>
          <cell r="L347">
            <v>0</v>
          </cell>
          <cell r="M347">
            <v>0</v>
          </cell>
        </row>
        <row r="348">
          <cell r="G348">
            <v>0</v>
          </cell>
          <cell r="H348">
            <v>0</v>
          </cell>
          <cell r="I348">
            <v>0</v>
          </cell>
          <cell r="J348">
            <v>135000</v>
          </cell>
          <cell r="K348">
            <v>0</v>
          </cell>
          <cell r="L348">
            <v>0</v>
          </cell>
          <cell r="M348">
            <v>0</v>
          </cell>
        </row>
        <row r="349">
          <cell r="G349">
            <v>0</v>
          </cell>
          <cell r="H349">
            <v>0</v>
          </cell>
          <cell r="I349">
            <v>0</v>
          </cell>
          <cell r="J349">
            <v>226600</v>
          </cell>
          <cell r="K349">
            <v>0</v>
          </cell>
          <cell r="L349">
            <v>0</v>
          </cell>
          <cell r="M349">
            <v>0</v>
          </cell>
        </row>
        <row r="350">
          <cell r="G350">
            <v>0</v>
          </cell>
          <cell r="H350">
            <v>0</v>
          </cell>
          <cell r="I350">
            <v>0</v>
          </cell>
          <cell r="J350">
            <v>3649000</v>
          </cell>
          <cell r="K350">
            <v>0</v>
          </cell>
          <cell r="L350">
            <v>0</v>
          </cell>
          <cell r="M350">
            <v>0</v>
          </cell>
        </row>
        <row r="351">
          <cell r="G351">
            <v>0</v>
          </cell>
          <cell r="H351">
            <v>0</v>
          </cell>
          <cell r="I351">
            <v>0</v>
          </cell>
          <cell r="J351">
            <v>31600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>
            <v>0</v>
          </cell>
          <cell r="H352">
            <v>0</v>
          </cell>
          <cell r="I352">
            <v>0</v>
          </cell>
          <cell r="J352">
            <v>60000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J353">
            <v>5500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>
            <v>0</v>
          </cell>
          <cell r="H354">
            <v>0</v>
          </cell>
          <cell r="I354">
            <v>0</v>
          </cell>
          <cell r="J354">
            <v>4500</v>
          </cell>
          <cell r="K354">
            <v>0</v>
          </cell>
          <cell r="L354">
            <v>0</v>
          </cell>
          <cell r="M354">
            <v>0</v>
          </cell>
        </row>
        <row r="355">
          <cell r="G355">
            <v>0</v>
          </cell>
          <cell r="H355">
            <v>0</v>
          </cell>
          <cell r="I355">
            <v>0</v>
          </cell>
          <cell r="J355">
            <v>3500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>
            <v>0</v>
          </cell>
          <cell r="H356">
            <v>0</v>
          </cell>
          <cell r="I356">
            <v>0</v>
          </cell>
          <cell r="J356">
            <v>4500</v>
          </cell>
          <cell r="K356">
            <v>0</v>
          </cell>
          <cell r="L356">
            <v>0</v>
          </cell>
          <cell r="M356">
            <v>0</v>
          </cell>
        </row>
        <row r="357">
          <cell r="G357">
            <v>0</v>
          </cell>
          <cell r="H357">
            <v>0</v>
          </cell>
          <cell r="I357">
            <v>0</v>
          </cell>
          <cell r="J357">
            <v>12000</v>
          </cell>
          <cell r="K357">
            <v>0</v>
          </cell>
          <cell r="L357">
            <v>0</v>
          </cell>
          <cell r="M357">
            <v>0</v>
          </cell>
        </row>
        <row r="358">
          <cell r="G358">
            <v>0</v>
          </cell>
          <cell r="H358">
            <v>0</v>
          </cell>
          <cell r="I358">
            <v>0</v>
          </cell>
          <cell r="J358">
            <v>48000</v>
          </cell>
          <cell r="K358">
            <v>0</v>
          </cell>
          <cell r="L358">
            <v>0</v>
          </cell>
          <cell r="M358">
            <v>0</v>
          </cell>
        </row>
        <row r="359">
          <cell r="G359">
            <v>0</v>
          </cell>
          <cell r="H359">
            <v>0</v>
          </cell>
          <cell r="I359">
            <v>0</v>
          </cell>
          <cell r="J359">
            <v>60000</v>
          </cell>
          <cell r="K359">
            <v>0</v>
          </cell>
          <cell r="L359">
            <v>0</v>
          </cell>
          <cell r="M359">
            <v>0</v>
          </cell>
        </row>
        <row r="360">
          <cell r="G360">
            <v>0</v>
          </cell>
          <cell r="H360">
            <v>0</v>
          </cell>
          <cell r="I360">
            <v>0</v>
          </cell>
          <cell r="J360">
            <v>30000</v>
          </cell>
          <cell r="K360">
            <v>0</v>
          </cell>
          <cell r="L360">
            <v>0</v>
          </cell>
          <cell r="M360">
            <v>0</v>
          </cell>
        </row>
        <row r="361">
          <cell r="G361">
            <v>0</v>
          </cell>
          <cell r="H361">
            <v>0</v>
          </cell>
          <cell r="I361">
            <v>0</v>
          </cell>
          <cell r="J361">
            <v>30000</v>
          </cell>
          <cell r="K361">
            <v>0</v>
          </cell>
          <cell r="L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J362">
            <v>40000</v>
          </cell>
          <cell r="K362">
            <v>0</v>
          </cell>
          <cell r="L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J363">
            <v>5000</v>
          </cell>
          <cell r="K363">
            <v>0</v>
          </cell>
          <cell r="L363">
            <v>0</v>
          </cell>
          <cell r="M363">
            <v>0</v>
          </cell>
        </row>
        <row r="364">
          <cell r="G364">
            <v>0</v>
          </cell>
          <cell r="H364">
            <v>0</v>
          </cell>
          <cell r="I364">
            <v>0</v>
          </cell>
          <cell r="J364">
            <v>5000</v>
          </cell>
          <cell r="K364">
            <v>0</v>
          </cell>
          <cell r="L364">
            <v>0</v>
          </cell>
          <cell r="M364">
            <v>0</v>
          </cell>
        </row>
        <row r="365">
          <cell r="G365">
            <v>0</v>
          </cell>
          <cell r="H365">
            <v>0</v>
          </cell>
          <cell r="I365">
            <v>0</v>
          </cell>
          <cell r="J365">
            <v>18000</v>
          </cell>
          <cell r="K365">
            <v>0</v>
          </cell>
          <cell r="L365">
            <v>0</v>
          </cell>
          <cell r="M365">
            <v>0</v>
          </cell>
        </row>
        <row r="366">
          <cell r="G366">
            <v>0</v>
          </cell>
          <cell r="H366">
            <v>0</v>
          </cell>
          <cell r="I366">
            <v>0</v>
          </cell>
          <cell r="J366">
            <v>450000</v>
          </cell>
          <cell r="K366">
            <v>0</v>
          </cell>
          <cell r="L366">
            <v>0</v>
          </cell>
          <cell r="M366">
            <v>0</v>
          </cell>
        </row>
        <row r="367">
          <cell r="G367">
            <v>0</v>
          </cell>
          <cell r="H367">
            <v>0</v>
          </cell>
          <cell r="I367">
            <v>0</v>
          </cell>
          <cell r="J367">
            <v>3800</v>
          </cell>
          <cell r="K367">
            <v>0</v>
          </cell>
          <cell r="L367">
            <v>0</v>
          </cell>
          <cell r="M367">
            <v>0</v>
          </cell>
        </row>
        <row r="368">
          <cell r="G368">
            <v>0</v>
          </cell>
          <cell r="H368">
            <v>0</v>
          </cell>
          <cell r="I368">
            <v>0</v>
          </cell>
          <cell r="J368">
            <v>2000</v>
          </cell>
          <cell r="K368">
            <v>0</v>
          </cell>
          <cell r="L368">
            <v>0</v>
          </cell>
          <cell r="M368">
            <v>0</v>
          </cell>
        </row>
        <row r="369">
          <cell r="G369">
            <v>0</v>
          </cell>
          <cell r="H369">
            <v>0</v>
          </cell>
          <cell r="I369">
            <v>0</v>
          </cell>
          <cell r="J369">
            <v>30000</v>
          </cell>
          <cell r="K369">
            <v>0</v>
          </cell>
          <cell r="L369">
            <v>0</v>
          </cell>
          <cell r="M369">
            <v>0</v>
          </cell>
        </row>
        <row r="370">
          <cell r="G370">
            <v>0</v>
          </cell>
          <cell r="H370">
            <v>0</v>
          </cell>
          <cell r="I370">
            <v>0</v>
          </cell>
          <cell r="J370">
            <v>45000</v>
          </cell>
          <cell r="K370">
            <v>0</v>
          </cell>
          <cell r="L370">
            <v>0</v>
          </cell>
          <cell r="M370">
            <v>0</v>
          </cell>
        </row>
        <row r="371">
          <cell r="G371">
            <v>0</v>
          </cell>
          <cell r="H371">
            <v>0</v>
          </cell>
          <cell r="I371">
            <v>0</v>
          </cell>
          <cell r="J371">
            <v>3452000</v>
          </cell>
          <cell r="K371">
            <v>0</v>
          </cell>
          <cell r="L371">
            <v>0</v>
          </cell>
          <cell r="M371">
            <v>0</v>
          </cell>
        </row>
        <row r="372"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</row>
        <row r="373"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</row>
        <row r="374"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</row>
        <row r="376"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>
            <v>0</v>
          </cell>
        </row>
        <row r="377"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</row>
        <row r="378"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</row>
        <row r="380"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</row>
        <row r="382"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</row>
        <row r="383"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</row>
        <row r="384"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</row>
        <row r="385"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</row>
        <row r="386"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</row>
        <row r="387"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</row>
        <row r="388">
          <cell r="G388">
            <v>0</v>
          </cell>
          <cell r="H388">
            <v>0</v>
          </cell>
          <cell r="I388">
            <v>0</v>
          </cell>
          <cell r="J388">
            <v>275000</v>
          </cell>
          <cell r="K388">
            <v>0</v>
          </cell>
          <cell r="L388">
            <v>0</v>
          </cell>
          <cell r="M388">
            <v>0</v>
          </cell>
        </row>
        <row r="389">
          <cell r="G389">
            <v>0</v>
          </cell>
          <cell r="H389">
            <v>0</v>
          </cell>
          <cell r="I389">
            <v>0</v>
          </cell>
          <cell r="J389">
            <v>1653000</v>
          </cell>
          <cell r="K389">
            <v>0</v>
          </cell>
          <cell r="L389">
            <v>0</v>
          </cell>
          <cell r="M389">
            <v>0</v>
          </cell>
        </row>
        <row r="390"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</row>
        <row r="391"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</row>
        <row r="392"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</row>
        <row r="393">
          <cell r="G393">
            <v>0</v>
          </cell>
          <cell r="H393">
            <v>0</v>
          </cell>
          <cell r="I393">
            <v>0</v>
          </cell>
          <cell r="J393">
            <v>17500</v>
          </cell>
          <cell r="K393">
            <v>0</v>
          </cell>
          <cell r="L393">
            <v>0</v>
          </cell>
          <cell r="M393">
            <v>0</v>
          </cell>
        </row>
        <row r="394">
          <cell r="G394">
            <v>0</v>
          </cell>
          <cell r="H394">
            <v>0</v>
          </cell>
          <cell r="I394">
            <v>0</v>
          </cell>
          <cell r="J394">
            <v>18000</v>
          </cell>
          <cell r="K394">
            <v>0</v>
          </cell>
          <cell r="L394">
            <v>0</v>
          </cell>
          <cell r="M394">
            <v>0</v>
          </cell>
        </row>
        <row r="395"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</row>
        <row r="396">
          <cell r="G396">
            <v>0</v>
          </cell>
          <cell r="H396">
            <v>0</v>
          </cell>
          <cell r="I396">
            <v>0</v>
          </cell>
          <cell r="J396">
            <v>28000</v>
          </cell>
          <cell r="K396">
            <v>0</v>
          </cell>
          <cell r="L396">
            <v>0</v>
          </cell>
          <cell r="M396">
            <v>0</v>
          </cell>
        </row>
        <row r="397">
          <cell r="G397">
            <v>0</v>
          </cell>
          <cell r="H397">
            <v>0</v>
          </cell>
          <cell r="I397">
            <v>0</v>
          </cell>
          <cell r="J397">
            <v>29000</v>
          </cell>
          <cell r="K397">
            <v>0</v>
          </cell>
          <cell r="L397">
            <v>0</v>
          </cell>
          <cell r="M397">
            <v>0</v>
          </cell>
        </row>
        <row r="398"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</row>
        <row r="399">
          <cell r="G399">
            <v>0</v>
          </cell>
          <cell r="H399">
            <v>0</v>
          </cell>
          <cell r="I399">
            <v>0</v>
          </cell>
          <cell r="J399">
            <v>13700</v>
          </cell>
          <cell r="K399">
            <v>0</v>
          </cell>
          <cell r="L399">
            <v>0</v>
          </cell>
          <cell r="M399">
            <v>0</v>
          </cell>
        </row>
        <row r="400">
          <cell r="G400">
            <v>0</v>
          </cell>
          <cell r="H400">
            <v>0</v>
          </cell>
          <cell r="I400">
            <v>0</v>
          </cell>
          <cell r="J400">
            <v>18200</v>
          </cell>
          <cell r="K400">
            <v>0</v>
          </cell>
          <cell r="L400">
            <v>0</v>
          </cell>
          <cell r="M400">
            <v>0</v>
          </cell>
        </row>
        <row r="401"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</row>
        <row r="402">
          <cell r="G402">
            <v>0</v>
          </cell>
          <cell r="H402">
            <v>0</v>
          </cell>
          <cell r="I402">
            <v>0</v>
          </cell>
          <cell r="J402">
            <v>16000</v>
          </cell>
          <cell r="K402">
            <v>0</v>
          </cell>
          <cell r="L402">
            <v>0</v>
          </cell>
          <cell r="M402">
            <v>0</v>
          </cell>
        </row>
        <row r="403">
          <cell r="G403">
            <v>0</v>
          </cell>
          <cell r="H403">
            <v>0</v>
          </cell>
          <cell r="I403">
            <v>0</v>
          </cell>
          <cell r="J403">
            <v>20000</v>
          </cell>
          <cell r="K403">
            <v>0</v>
          </cell>
          <cell r="L403">
            <v>0</v>
          </cell>
          <cell r="M403">
            <v>0</v>
          </cell>
        </row>
        <row r="404"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</row>
        <row r="405"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</row>
        <row r="406"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</row>
        <row r="407"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</row>
        <row r="408"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</row>
        <row r="409">
          <cell r="G409">
            <v>0</v>
          </cell>
          <cell r="H409">
            <v>0</v>
          </cell>
          <cell r="I409">
            <v>0</v>
          </cell>
          <cell r="J409">
            <v>2020000</v>
          </cell>
          <cell r="K409">
            <v>0</v>
          </cell>
          <cell r="L409">
            <v>0</v>
          </cell>
          <cell r="M409">
            <v>0</v>
          </cell>
        </row>
        <row r="410"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</row>
        <row r="411">
          <cell r="G411">
            <v>0</v>
          </cell>
          <cell r="H411">
            <v>0</v>
          </cell>
          <cell r="I411">
            <v>0</v>
          </cell>
          <cell r="J411">
            <v>111000</v>
          </cell>
          <cell r="K411">
            <v>0</v>
          </cell>
          <cell r="L411">
            <v>0</v>
          </cell>
          <cell r="M411">
            <v>0</v>
          </cell>
        </row>
        <row r="412">
          <cell r="G412">
            <v>0</v>
          </cell>
          <cell r="H412">
            <v>0</v>
          </cell>
          <cell r="I412">
            <v>0</v>
          </cell>
          <cell r="J412">
            <v>41000</v>
          </cell>
          <cell r="K412">
            <v>0</v>
          </cell>
          <cell r="L412">
            <v>0</v>
          </cell>
          <cell r="M412">
            <v>0</v>
          </cell>
        </row>
        <row r="413">
          <cell r="G413">
            <v>0</v>
          </cell>
          <cell r="H413">
            <v>0</v>
          </cell>
          <cell r="I413">
            <v>0</v>
          </cell>
          <cell r="J413">
            <v>41000</v>
          </cell>
          <cell r="K413">
            <v>0</v>
          </cell>
          <cell r="L413">
            <v>0</v>
          </cell>
          <cell r="M413">
            <v>0</v>
          </cell>
        </row>
        <row r="414">
          <cell r="G414">
            <v>0</v>
          </cell>
          <cell r="H414">
            <v>0</v>
          </cell>
          <cell r="I414">
            <v>0</v>
          </cell>
          <cell r="J414">
            <v>22600</v>
          </cell>
          <cell r="K414">
            <v>0</v>
          </cell>
          <cell r="L414">
            <v>0</v>
          </cell>
          <cell r="M414">
            <v>0</v>
          </cell>
        </row>
        <row r="415">
          <cell r="G415">
            <v>0</v>
          </cell>
          <cell r="H415">
            <v>0</v>
          </cell>
          <cell r="I415">
            <v>0</v>
          </cell>
          <cell r="J415">
            <v>25000</v>
          </cell>
          <cell r="K415">
            <v>0</v>
          </cell>
          <cell r="L415">
            <v>0</v>
          </cell>
          <cell r="M415">
            <v>0</v>
          </cell>
        </row>
        <row r="416">
          <cell r="G416">
            <v>0</v>
          </cell>
          <cell r="H416">
            <v>0</v>
          </cell>
          <cell r="I416">
            <v>0</v>
          </cell>
          <cell r="J416">
            <v>600</v>
          </cell>
          <cell r="K416">
            <v>0</v>
          </cell>
          <cell r="L416">
            <v>0</v>
          </cell>
          <cell r="M416">
            <v>0</v>
          </cell>
        </row>
        <row r="417"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</row>
        <row r="418"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</row>
        <row r="419">
          <cell r="G419">
            <v>0</v>
          </cell>
          <cell r="H419">
            <v>186</v>
          </cell>
          <cell r="I419">
            <v>0</v>
          </cell>
          <cell r="J419">
            <v>51</v>
          </cell>
          <cell r="K419">
            <v>0</v>
          </cell>
          <cell r="L419">
            <v>198</v>
          </cell>
          <cell r="M419">
            <v>0</v>
          </cell>
        </row>
        <row r="420">
          <cell r="G420">
            <v>0</v>
          </cell>
          <cell r="H420">
            <v>6107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</row>
        <row r="421">
          <cell r="G421">
            <v>0</v>
          </cell>
          <cell r="H421">
            <v>49</v>
          </cell>
          <cell r="I421">
            <v>0</v>
          </cell>
          <cell r="J421">
            <v>30</v>
          </cell>
          <cell r="K421">
            <v>0</v>
          </cell>
          <cell r="L421">
            <v>102</v>
          </cell>
          <cell r="M421">
            <v>0</v>
          </cell>
        </row>
        <row r="422">
          <cell r="G422">
            <v>0</v>
          </cell>
          <cell r="H422">
            <v>352619</v>
          </cell>
          <cell r="I422">
            <v>0</v>
          </cell>
          <cell r="J422">
            <v>5477</v>
          </cell>
          <cell r="K422">
            <v>0</v>
          </cell>
          <cell r="L422">
            <v>0</v>
          </cell>
          <cell r="M422">
            <v>0</v>
          </cell>
        </row>
        <row r="423">
          <cell r="G423">
            <v>0</v>
          </cell>
          <cell r="H423">
            <v>29051</v>
          </cell>
          <cell r="I423">
            <v>0</v>
          </cell>
          <cell r="J423">
            <v>36516</v>
          </cell>
          <cell r="K423">
            <v>0</v>
          </cell>
          <cell r="L423">
            <v>0</v>
          </cell>
          <cell r="M423">
            <v>0</v>
          </cell>
        </row>
        <row r="424">
          <cell r="G424">
            <v>0</v>
          </cell>
          <cell r="H424">
            <v>13615</v>
          </cell>
          <cell r="I424">
            <v>0</v>
          </cell>
          <cell r="J424">
            <v>4067</v>
          </cell>
          <cell r="K424">
            <v>0</v>
          </cell>
          <cell r="L424">
            <v>0</v>
          </cell>
          <cell r="M424">
            <v>0</v>
          </cell>
        </row>
        <row r="425">
          <cell r="G425">
            <v>0</v>
          </cell>
          <cell r="H425">
            <v>44658</v>
          </cell>
          <cell r="I425">
            <v>0</v>
          </cell>
          <cell r="J425">
            <v>25247</v>
          </cell>
          <cell r="K425">
            <v>0</v>
          </cell>
          <cell r="L425">
            <v>0</v>
          </cell>
          <cell r="M425">
            <v>0</v>
          </cell>
        </row>
        <row r="426">
          <cell r="G426">
            <v>0</v>
          </cell>
          <cell r="H426">
            <v>2034696</v>
          </cell>
          <cell r="I426">
            <v>0</v>
          </cell>
          <cell r="J426">
            <v>581812</v>
          </cell>
          <cell r="K426">
            <v>0</v>
          </cell>
          <cell r="L426">
            <v>7778</v>
          </cell>
          <cell r="M426">
            <v>0</v>
          </cell>
        </row>
        <row r="427"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</row>
        <row r="428"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</row>
        <row r="429"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</row>
        <row r="430"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0</v>
          </cell>
        </row>
        <row r="431"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</row>
        <row r="432">
          <cell r="G432">
            <v>0</v>
          </cell>
          <cell r="H432">
            <v>32645</v>
          </cell>
          <cell r="I432">
            <v>0</v>
          </cell>
          <cell r="J432">
            <v>3588</v>
          </cell>
          <cell r="K432">
            <v>0</v>
          </cell>
          <cell r="L432">
            <v>5459</v>
          </cell>
          <cell r="M432">
            <v>0</v>
          </cell>
        </row>
        <row r="433"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</row>
        <row r="434"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</row>
        <row r="435"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</row>
        <row r="436">
          <cell r="G436">
            <v>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>
            <v>0</v>
          </cell>
        </row>
        <row r="437">
          <cell r="G437">
            <v>0</v>
          </cell>
          <cell r="H437">
            <v>186</v>
          </cell>
          <cell r="I437">
            <v>0</v>
          </cell>
          <cell r="J437">
            <v>51</v>
          </cell>
          <cell r="K437">
            <v>0</v>
          </cell>
          <cell r="L437">
            <v>198</v>
          </cell>
          <cell r="M437">
            <v>0</v>
          </cell>
        </row>
        <row r="438">
          <cell r="G438">
            <v>0</v>
          </cell>
          <cell r="H438">
            <v>6107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</row>
        <row r="439">
          <cell r="G439">
            <v>0</v>
          </cell>
          <cell r="H439">
            <v>49</v>
          </cell>
          <cell r="I439">
            <v>0</v>
          </cell>
          <cell r="J439">
            <v>30</v>
          </cell>
          <cell r="K439">
            <v>0</v>
          </cell>
          <cell r="L439">
            <v>102</v>
          </cell>
          <cell r="M439">
            <v>0</v>
          </cell>
        </row>
        <row r="440">
          <cell r="G440">
            <v>0</v>
          </cell>
          <cell r="H440">
            <v>861</v>
          </cell>
          <cell r="I440">
            <v>0</v>
          </cell>
          <cell r="J440">
            <v>13287</v>
          </cell>
          <cell r="K440">
            <v>0</v>
          </cell>
          <cell r="L440">
            <v>1071</v>
          </cell>
          <cell r="M440">
            <v>0</v>
          </cell>
        </row>
        <row r="441">
          <cell r="G441">
            <v>0</v>
          </cell>
          <cell r="H441">
            <v>0</v>
          </cell>
          <cell r="I441">
            <v>0</v>
          </cell>
          <cell r="J441">
            <v>36155</v>
          </cell>
          <cell r="K441">
            <v>0</v>
          </cell>
          <cell r="L441">
            <v>0</v>
          </cell>
          <cell r="M441">
            <v>0</v>
          </cell>
        </row>
        <row r="442">
          <cell r="G442">
            <v>0</v>
          </cell>
          <cell r="H442">
            <v>29051</v>
          </cell>
          <cell r="I442">
            <v>0</v>
          </cell>
          <cell r="J442">
            <v>36516</v>
          </cell>
          <cell r="K442">
            <v>0</v>
          </cell>
          <cell r="L442">
            <v>0</v>
          </cell>
          <cell r="M442">
            <v>0</v>
          </cell>
        </row>
        <row r="443">
          <cell r="G443">
            <v>0</v>
          </cell>
          <cell r="H443">
            <v>17602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</row>
        <row r="444">
          <cell r="G444">
            <v>0</v>
          </cell>
          <cell r="H444">
            <v>0</v>
          </cell>
          <cell r="I444">
            <v>0</v>
          </cell>
          <cell r="J444">
            <v>9600</v>
          </cell>
          <cell r="K444">
            <v>0</v>
          </cell>
          <cell r="L444">
            <v>0</v>
          </cell>
          <cell r="M444">
            <v>0</v>
          </cell>
        </row>
        <row r="445"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</row>
        <row r="446"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</row>
        <row r="447">
          <cell r="G447">
            <v>0</v>
          </cell>
          <cell r="H447">
            <v>352619</v>
          </cell>
          <cell r="I447">
            <v>0</v>
          </cell>
          <cell r="J447">
            <v>5477</v>
          </cell>
          <cell r="K447">
            <v>0</v>
          </cell>
          <cell r="L447">
            <v>0</v>
          </cell>
          <cell r="M447">
            <v>0</v>
          </cell>
        </row>
        <row r="448">
          <cell r="G448">
            <v>0</v>
          </cell>
          <cell r="H448">
            <v>2034696</v>
          </cell>
          <cell r="I448">
            <v>0</v>
          </cell>
          <cell r="J448">
            <v>581812</v>
          </cell>
          <cell r="K448">
            <v>0</v>
          </cell>
          <cell r="L448">
            <v>7778</v>
          </cell>
          <cell r="M448">
            <v>0</v>
          </cell>
        </row>
        <row r="449">
          <cell r="G449">
            <v>0</v>
          </cell>
          <cell r="H449">
            <v>44658</v>
          </cell>
          <cell r="I449">
            <v>0</v>
          </cell>
          <cell r="J449">
            <v>25247</v>
          </cell>
          <cell r="K449">
            <v>0</v>
          </cell>
          <cell r="L449">
            <v>0</v>
          </cell>
          <cell r="M449">
            <v>0</v>
          </cell>
        </row>
        <row r="450"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</row>
        <row r="451">
          <cell r="G451">
            <v>0</v>
          </cell>
          <cell r="H451">
            <v>0</v>
          </cell>
          <cell r="I451">
            <v>0</v>
          </cell>
          <cell r="J451">
            <v>299</v>
          </cell>
          <cell r="K451">
            <v>0</v>
          </cell>
          <cell r="L451">
            <v>0</v>
          </cell>
          <cell r="M451">
            <v>0</v>
          </cell>
        </row>
        <row r="452">
          <cell r="G452">
            <v>0</v>
          </cell>
          <cell r="H452">
            <v>0</v>
          </cell>
          <cell r="I452">
            <v>0</v>
          </cell>
          <cell r="J452">
            <v>1332</v>
          </cell>
          <cell r="K452">
            <v>0</v>
          </cell>
          <cell r="L452">
            <v>0</v>
          </cell>
          <cell r="M452">
            <v>0</v>
          </cell>
        </row>
        <row r="453">
          <cell r="G453">
            <v>0</v>
          </cell>
          <cell r="H453">
            <v>52815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</row>
        <row r="454">
          <cell r="G454">
            <v>0</v>
          </cell>
          <cell r="H454">
            <v>44504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</row>
        <row r="455"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98</v>
          </cell>
          <cell r="M455">
            <v>0</v>
          </cell>
        </row>
        <row r="456">
          <cell r="G456">
            <v>0</v>
          </cell>
          <cell r="H456">
            <v>0</v>
          </cell>
          <cell r="I456">
            <v>0</v>
          </cell>
          <cell r="J456">
            <v>170</v>
          </cell>
          <cell r="K456">
            <v>0</v>
          </cell>
          <cell r="L456">
            <v>0</v>
          </cell>
          <cell r="M456">
            <v>0</v>
          </cell>
        </row>
        <row r="457">
          <cell r="G457">
            <v>0</v>
          </cell>
          <cell r="H457">
            <v>0</v>
          </cell>
          <cell r="I457">
            <v>0</v>
          </cell>
          <cell r="J457">
            <v>322</v>
          </cell>
          <cell r="K457">
            <v>0</v>
          </cell>
          <cell r="L457">
            <v>0</v>
          </cell>
          <cell r="M457">
            <v>0</v>
          </cell>
        </row>
        <row r="458"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</row>
        <row r="459">
          <cell r="G459">
            <v>0</v>
          </cell>
          <cell r="H459">
            <v>0</v>
          </cell>
          <cell r="I459">
            <v>0</v>
          </cell>
          <cell r="J459">
            <v>1280</v>
          </cell>
          <cell r="K459">
            <v>0</v>
          </cell>
          <cell r="L459">
            <v>0</v>
          </cell>
          <cell r="M459">
            <v>0</v>
          </cell>
        </row>
        <row r="460">
          <cell r="G460">
            <v>0</v>
          </cell>
          <cell r="H460">
            <v>0</v>
          </cell>
          <cell r="I460">
            <v>0</v>
          </cell>
          <cell r="J460">
            <v>400</v>
          </cell>
          <cell r="K460">
            <v>0</v>
          </cell>
          <cell r="L460">
            <v>0</v>
          </cell>
          <cell r="M460">
            <v>0</v>
          </cell>
        </row>
        <row r="461">
          <cell r="G461">
            <v>0</v>
          </cell>
          <cell r="H461">
            <v>0</v>
          </cell>
          <cell r="I461">
            <v>0</v>
          </cell>
          <cell r="J461">
            <v>320</v>
          </cell>
          <cell r="K461">
            <v>0</v>
          </cell>
          <cell r="L461">
            <v>0</v>
          </cell>
          <cell r="M461">
            <v>0</v>
          </cell>
        </row>
        <row r="462">
          <cell r="G462">
            <v>0</v>
          </cell>
          <cell r="H462">
            <v>0</v>
          </cell>
          <cell r="I462">
            <v>0</v>
          </cell>
          <cell r="J462">
            <v>320</v>
          </cell>
          <cell r="K462">
            <v>0</v>
          </cell>
          <cell r="L462">
            <v>0</v>
          </cell>
          <cell r="M462">
            <v>0</v>
          </cell>
        </row>
        <row r="463">
          <cell r="G463">
            <v>0</v>
          </cell>
          <cell r="H463">
            <v>0</v>
          </cell>
          <cell r="I463">
            <v>0</v>
          </cell>
          <cell r="J463">
            <v>318</v>
          </cell>
          <cell r="K463">
            <v>0</v>
          </cell>
          <cell r="L463">
            <v>0</v>
          </cell>
          <cell r="M463">
            <v>0</v>
          </cell>
        </row>
        <row r="464">
          <cell r="G464">
            <v>0</v>
          </cell>
          <cell r="H464">
            <v>0</v>
          </cell>
          <cell r="I464">
            <v>0</v>
          </cell>
          <cell r="J464">
            <v>365</v>
          </cell>
          <cell r="K464">
            <v>0</v>
          </cell>
          <cell r="L464">
            <v>0</v>
          </cell>
          <cell r="M464">
            <v>0</v>
          </cell>
        </row>
        <row r="465">
          <cell r="G465">
            <v>0</v>
          </cell>
          <cell r="H465">
            <v>0</v>
          </cell>
          <cell r="I465">
            <v>0</v>
          </cell>
          <cell r="J465">
            <v>360</v>
          </cell>
          <cell r="K465">
            <v>0</v>
          </cell>
          <cell r="L465">
            <v>0</v>
          </cell>
          <cell r="M465">
            <v>0</v>
          </cell>
        </row>
        <row r="466">
          <cell r="G466">
            <v>0</v>
          </cell>
          <cell r="H466">
            <v>0</v>
          </cell>
          <cell r="I466">
            <v>0</v>
          </cell>
          <cell r="J466">
            <v>325</v>
          </cell>
          <cell r="K466">
            <v>0</v>
          </cell>
          <cell r="L466">
            <v>0</v>
          </cell>
          <cell r="M466">
            <v>0</v>
          </cell>
        </row>
        <row r="467">
          <cell r="G467">
            <v>0</v>
          </cell>
          <cell r="H467">
            <v>0</v>
          </cell>
          <cell r="I467">
            <v>0</v>
          </cell>
          <cell r="J467">
            <v>370</v>
          </cell>
          <cell r="K467">
            <v>0</v>
          </cell>
          <cell r="L467">
            <v>0</v>
          </cell>
          <cell r="M467">
            <v>0</v>
          </cell>
        </row>
        <row r="468">
          <cell r="G468">
            <v>0</v>
          </cell>
          <cell r="H468">
            <v>0</v>
          </cell>
          <cell r="I468">
            <v>0</v>
          </cell>
          <cell r="J468">
            <v>320</v>
          </cell>
          <cell r="K468">
            <v>0</v>
          </cell>
          <cell r="L468">
            <v>0</v>
          </cell>
          <cell r="M468">
            <v>0</v>
          </cell>
        </row>
        <row r="469">
          <cell r="G469">
            <v>0</v>
          </cell>
          <cell r="H469">
            <v>0</v>
          </cell>
          <cell r="I469">
            <v>0</v>
          </cell>
          <cell r="J469">
            <v>792</v>
          </cell>
          <cell r="K469">
            <v>0</v>
          </cell>
          <cell r="L469">
            <v>0</v>
          </cell>
          <cell r="M469">
            <v>0</v>
          </cell>
        </row>
        <row r="470">
          <cell r="G470">
            <v>0</v>
          </cell>
          <cell r="H470">
            <v>0</v>
          </cell>
          <cell r="I470">
            <v>0</v>
          </cell>
          <cell r="J470">
            <v>6220</v>
          </cell>
          <cell r="K470">
            <v>0</v>
          </cell>
          <cell r="L470">
            <v>0</v>
          </cell>
          <cell r="M470">
            <v>0</v>
          </cell>
        </row>
        <row r="471">
          <cell r="G471">
            <v>0</v>
          </cell>
          <cell r="H471">
            <v>0</v>
          </cell>
          <cell r="I471">
            <v>0</v>
          </cell>
          <cell r="J471">
            <v>27777</v>
          </cell>
          <cell r="K471">
            <v>0</v>
          </cell>
          <cell r="L471">
            <v>0</v>
          </cell>
          <cell r="M471">
            <v>0</v>
          </cell>
        </row>
        <row r="472">
          <cell r="G472">
            <v>0</v>
          </cell>
          <cell r="H472">
            <v>0</v>
          </cell>
          <cell r="I472">
            <v>0</v>
          </cell>
          <cell r="J472">
            <v>495</v>
          </cell>
          <cell r="K472">
            <v>0</v>
          </cell>
          <cell r="L472">
            <v>0</v>
          </cell>
          <cell r="M472">
            <v>0</v>
          </cell>
        </row>
        <row r="473">
          <cell r="G473">
            <v>0</v>
          </cell>
          <cell r="H473">
            <v>0</v>
          </cell>
          <cell r="I473">
            <v>0</v>
          </cell>
          <cell r="J473">
            <v>560</v>
          </cell>
          <cell r="K473">
            <v>0</v>
          </cell>
          <cell r="L473">
            <v>0</v>
          </cell>
          <cell r="M473">
            <v>0</v>
          </cell>
        </row>
        <row r="474">
          <cell r="G474">
            <v>0</v>
          </cell>
          <cell r="H474">
            <v>0</v>
          </cell>
          <cell r="I474">
            <v>0</v>
          </cell>
          <cell r="J474">
            <v>1000</v>
          </cell>
          <cell r="K474">
            <v>0</v>
          </cell>
          <cell r="L474">
            <v>0</v>
          </cell>
          <cell r="M474">
            <v>0</v>
          </cell>
        </row>
        <row r="475"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</row>
        <row r="476"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</row>
        <row r="477"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</row>
        <row r="478">
          <cell r="G478">
            <v>0</v>
          </cell>
          <cell r="H478">
            <v>0</v>
          </cell>
          <cell r="I478">
            <v>0</v>
          </cell>
          <cell r="J478">
            <v>9360</v>
          </cell>
          <cell r="K478">
            <v>0</v>
          </cell>
          <cell r="L478">
            <v>0</v>
          </cell>
          <cell r="M478">
            <v>0</v>
          </cell>
        </row>
        <row r="479">
          <cell r="G479">
            <v>0</v>
          </cell>
          <cell r="H479">
            <v>0</v>
          </cell>
          <cell r="I479">
            <v>0</v>
          </cell>
          <cell r="J479">
            <v>1910</v>
          </cell>
          <cell r="K479">
            <v>0</v>
          </cell>
          <cell r="L479">
            <v>0</v>
          </cell>
          <cell r="M479">
            <v>0</v>
          </cell>
        </row>
        <row r="480">
          <cell r="G480">
            <v>0</v>
          </cell>
          <cell r="H480">
            <v>0</v>
          </cell>
          <cell r="I480">
            <v>0</v>
          </cell>
          <cell r="J480">
            <v>250</v>
          </cell>
          <cell r="K480">
            <v>0</v>
          </cell>
          <cell r="L480">
            <v>0</v>
          </cell>
          <cell r="M480">
            <v>0</v>
          </cell>
        </row>
        <row r="481">
          <cell r="G481">
            <v>0</v>
          </cell>
          <cell r="H481">
            <v>0</v>
          </cell>
          <cell r="I481">
            <v>0</v>
          </cell>
          <cell r="J481">
            <v>650</v>
          </cell>
          <cell r="K481">
            <v>0</v>
          </cell>
          <cell r="L481">
            <v>0</v>
          </cell>
          <cell r="M481">
            <v>0</v>
          </cell>
        </row>
        <row r="482">
          <cell r="G482">
            <v>0</v>
          </cell>
          <cell r="H482">
            <v>0</v>
          </cell>
          <cell r="I482">
            <v>0</v>
          </cell>
          <cell r="J482">
            <v>88</v>
          </cell>
          <cell r="K482">
            <v>0</v>
          </cell>
          <cell r="L482">
            <v>0</v>
          </cell>
          <cell r="M482">
            <v>0</v>
          </cell>
        </row>
        <row r="483">
          <cell r="G483">
            <v>0</v>
          </cell>
          <cell r="H483">
            <v>0</v>
          </cell>
          <cell r="I483">
            <v>0</v>
          </cell>
          <cell r="J483">
            <v>5500</v>
          </cell>
          <cell r="K483">
            <v>0</v>
          </cell>
          <cell r="L483">
            <v>0</v>
          </cell>
          <cell r="M483">
            <v>0</v>
          </cell>
        </row>
        <row r="484"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71</v>
          </cell>
          <cell r="M484">
            <v>0</v>
          </cell>
        </row>
        <row r="485"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50</v>
          </cell>
          <cell r="M485">
            <v>0</v>
          </cell>
        </row>
        <row r="486"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</row>
        <row r="487"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</row>
        <row r="488"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</row>
        <row r="489"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</row>
        <row r="490">
          <cell r="G490">
            <v>0</v>
          </cell>
          <cell r="H490">
            <v>0</v>
          </cell>
          <cell r="I490">
            <v>0</v>
          </cell>
          <cell r="J490">
            <v>288</v>
          </cell>
          <cell r="K490">
            <v>0</v>
          </cell>
          <cell r="L490">
            <v>0</v>
          </cell>
          <cell r="M490">
            <v>0</v>
          </cell>
        </row>
        <row r="491">
          <cell r="G491">
            <v>0</v>
          </cell>
          <cell r="H491">
            <v>0</v>
          </cell>
          <cell r="I491">
            <v>0</v>
          </cell>
          <cell r="J491">
            <v>865</v>
          </cell>
          <cell r="K491">
            <v>0</v>
          </cell>
          <cell r="L491">
            <v>0</v>
          </cell>
          <cell r="M491">
            <v>0</v>
          </cell>
        </row>
        <row r="492">
          <cell r="G492">
            <v>0</v>
          </cell>
          <cell r="H492">
            <v>0</v>
          </cell>
          <cell r="I492">
            <v>0</v>
          </cell>
          <cell r="J492">
            <v>2000</v>
          </cell>
          <cell r="K492">
            <v>0</v>
          </cell>
          <cell r="L492">
            <v>0</v>
          </cell>
          <cell r="M492">
            <v>0</v>
          </cell>
        </row>
        <row r="493">
          <cell r="G493">
            <v>0</v>
          </cell>
          <cell r="H493">
            <v>0</v>
          </cell>
          <cell r="I493">
            <v>0</v>
          </cell>
          <cell r="J493">
            <v>320000</v>
          </cell>
          <cell r="K493">
            <v>0</v>
          </cell>
          <cell r="L493">
            <v>0</v>
          </cell>
          <cell r="M493">
            <v>0</v>
          </cell>
        </row>
        <row r="494">
          <cell r="G494">
            <v>0</v>
          </cell>
          <cell r="H494">
            <v>0</v>
          </cell>
          <cell r="I494">
            <v>0</v>
          </cell>
          <cell r="J494">
            <v>260000</v>
          </cell>
          <cell r="K494">
            <v>0</v>
          </cell>
          <cell r="L494">
            <v>0</v>
          </cell>
          <cell r="M494">
            <v>0</v>
          </cell>
        </row>
        <row r="495">
          <cell r="G495">
            <v>0</v>
          </cell>
          <cell r="H495">
            <v>0</v>
          </cell>
          <cell r="I495">
            <v>0</v>
          </cell>
          <cell r="J495">
            <v>4190</v>
          </cell>
          <cell r="K495">
            <v>0</v>
          </cell>
          <cell r="L495">
            <v>0</v>
          </cell>
          <cell r="M495">
            <v>0</v>
          </cell>
        </row>
        <row r="496">
          <cell r="G496">
            <v>0</v>
          </cell>
          <cell r="H496">
            <v>0</v>
          </cell>
          <cell r="I496">
            <v>0</v>
          </cell>
          <cell r="J496">
            <v>4540</v>
          </cell>
          <cell r="K496">
            <v>0</v>
          </cell>
          <cell r="L496">
            <v>0</v>
          </cell>
          <cell r="M496">
            <v>0</v>
          </cell>
        </row>
        <row r="497">
          <cell r="G497">
            <v>0</v>
          </cell>
          <cell r="H497">
            <v>0</v>
          </cell>
          <cell r="I497">
            <v>0</v>
          </cell>
          <cell r="J497">
            <v>5250</v>
          </cell>
          <cell r="K497">
            <v>0</v>
          </cell>
          <cell r="L497">
            <v>0</v>
          </cell>
          <cell r="M497">
            <v>0</v>
          </cell>
        </row>
        <row r="498">
          <cell r="G498">
            <v>0</v>
          </cell>
          <cell r="H498">
            <v>0</v>
          </cell>
          <cell r="I498">
            <v>0</v>
          </cell>
          <cell r="J498">
            <v>5950</v>
          </cell>
          <cell r="K498">
            <v>0</v>
          </cell>
          <cell r="L498">
            <v>0</v>
          </cell>
          <cell r="M498">
            <v>0</v>
          </cell>
        </row>
        <row r="499">
          <cell r="G499">
            <v>0</v>
          </cell>
          <cell r="H499">
            <v>95047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</row>
        <row r="500">
          <cell r="G500">
            <v>0</v>
          </cell>
          <cell r="H500">
            <v>61199</v>
          </cell>
          <cell r="I500">
            <v>0</v>
          </cell>
          <cell r="J500">
            <v>1500</v>
          </cell>
          <cell r="K500">
            <v>0</v>
          </cell>
          <cell r="L500">
            <v>0</v>
          </cell>
          <cell r="M500">
            <v>0</v>
          </cell>
        </row>
        <row r="501">
          <cell r="G501">
            <v>0</v>
          </cell>
          <cell r="H501">
            <v>0</v>
          </cell>
          <cell r="I501">
            <v>0</v>
          </cell>
          <cell r="J501">
            <v>11700</v>
          </cell>
          <cell r="K501">
            <v>0</v>
          </cell>
          <cell r="L501">
            <v>0</v>
          </cell>
          <cell r="M501">
            <v>0</v>
          </cell>
        </row>
        <row r="502">
          <cell r="G502">
            <v>0</v>
          </cell>
          <cell r="H502">
            <v>0</v>
          </cell>
          <cell r="I502">
            <v>0</v>
          </cell>
          <cell r="J502">
            <v>270</v>
          </cell>
          <cell r="K502">
            <v>0</v>
          </cell>
          <cell r="L502">
            <v>0</v>
          </cell>
          <cell r="M502">
            <v>0</v>
          </cell>
        </row>
        <row r="503"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</row>
        <row r="504"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</row>
        <row r="505"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</row>
        <row r="506">
          <cell r="G506">
            <v>0</v>
          </cell>
          <cell r="H506">
            <v>50851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</row>
        <row r="507"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</row>
        <row r="508">
          <cell r="G508">
            <v>376</v>
          </cell>
          <cell r="H508">
            <v>0</v>
          </cell>
          <cell r="I508">
            <v>0</v>
          </cell>
          <cell r="J508">
            <v>4500</v>
          </cell>
          <cell r="K508">
            <v>376</v>
          </cell>
          <cell r="L508">
            <v>0</v>
          </cell>
          <cell r="M508">
            <v>0</v>
          </cell>
        </row>
        <row r="509">
          <cell r="G509">
            <v>250</v>
          </cell>
          <cell r="H509">
            <v>0</v>
          </cell>
          <cell r="I509">
            <v>0</v>
          </cell>
          <cell r="J509">
            <v>3000</v>
          </cell>
          <cell r="K509">
            <v>250</v>
          </cell>
          <cell r="L509">
            <v>0</v>
          </cell>
          <cell r="M509">
            <v>0</v>
          </cell>
        </row>
        <row r="510">
          <cell r="G510">
            <v>1672</v>
          </cell>
          <cell r="H510">
            <v>0</v>
          </cell>
          <cell r="I510">
            <v>0</v>
          </cell>
          <cell r="J510">
            <v>44000</v>
          </cell>
          <cell r="K510">
            <v>1672</v>
          </cell>
          <cell r="L510">
            <v>0</v>
          </cell>
          <cell r="M510">
            <v>0</v>
          </cell>
        </row>
        <row r="511">
          <cell r="G511">
            <v>2120</v>
          </cell>
          <cell r="H511">
            <v>0</v>
          </cell>
          <cell r="I511">
            <v>0</v>
          </cell>
          <cell r="J511">
            <v>93000</v>
          </cell>
          <cell r="K511">
            <v>2120</v>
          </cell>
          <cell r="L511">
            <v>0</v>
          </cell>
          <cell r="M511">
            <v>0</v>
          </cell>
        </row>
        <row r="512">
          <cell r="G512">
            <v>695</v>
          </cell>
          <cell r="H512">
            <v>0</v>
          </cell>
          <cell r="I512">
            <v>0</v>
          </cell>
          <cell r="J512">
            <v>122000</v>
          </cell>
          <cell r="K512">
            <v>695</v>
          </cell>
          <cell r="L512">
            <v>0</v>
          </cell>
          <cell r="M512">
            <v>0</v>
          </cell>
        </row>
        <row r="513">
          <cell r="G513">
            <v>1054</v>
          </cell>
          <cell r="H513">
            <v>0</v>
          </cell>
          <cell r="I513">
            <v>0</v>
          </cell>
          <cell r="J513">
            <v>37000</v>
          </cell>
          <cell r="K513">
            <v>1054</v>
          </cell>
          <cell r="L513">
            <v>0</v>
          </cell>
          <cell r="M513">
            <v>0</v>
          </cell>
        </row>
        <row r="514">
          <cell r="G514">
            <v>722</v>
          </cell>
          <cell r="H514">
            <v>0</v>
          </cell>
          <cell r="I514">
            <v>0</v>
          </cell>
          <cell r="J514">
            <v>76000</v>
          </cell>
          <cell r="K514">
            <v>722</v>
          </cell>
          <cell r="L514">
            <v>0</v>
          </cell>
          <cell r="M514">
            <v>0</v>
          </cell>
        </row>
        <row r="515">
          <cell r="G515">
            <v>4476</v>
          </cell>
          <cell r="H515">
            <v>0</v>
          </cell>
          <cell r="I515">
            <v>0</v>
          </cell>
          <cell r="J515">
            <v>76000</v>
          </cell>
          <cell r="K515">
            <v>4476</v>
          </cell>
          <cell r="L515">
            <v>0</v>
          </cell>
          <cell r="M515">
            <v>0</v>
          </cell>
        </row>
        <row r="516">
          <cell r="G516">
            <v>86</v>
          </cell>
          <cell r="H516">
            <v>0</v>
          </cell>
          <cell r="I516">
            <v>0</v>
          </cell>
          <cell r="J516">
            <v>15200</v>
          </cell>
          <cell r="K516">
            <v>86</v>
          </cell>
          <cell r="L516">
            <v>0</v>
          </cell>
          <cell r="M516">
            <v>0</v>
          </cell>
        </row>
        <row r="517">
          <cell r="G517">
            <v>10</v>
          </cell>
          <cell r="H517">
            <v>0</v>
          </cell>
          <cell r="I517">
            <v>0</v>
          </cell>
          <cell r="J517">
            <v>2800</v>
          </cell>
          <cell r="K517">
            <v>10</v>
          </cell>
          <cell r="L517">
            <v>0</v>
          </cell>
          <cell r="M517">
            <v>0</v>
          </cell>
        </row>
        <row r="518">
          <cell r="G518">
            <v>1519</v>
          </cell>
          <cell r="H518">
            <v>0</v>
          </cell>
          <cell r="I518">
            <v>0</v>
          </cell>
          <cell r="J518">
            <v>6500</v>
          </cell>
          <cell r="K518">
            <v>1519</v>
          </cell>
          <cell r="L518">
            <v>0</v>
          </cell>
          <cell r="M518">
            <v>0</v>
          </cell>
        </row>
        <row r="519">
          <cell r="G519">
            <v>731</v>
          </cell>
          <cell r="H519">
            <v>0</v>
          </cell>
          <cell r="I519">
            <v>0</v>
          </cell>
          <cell r="J519">
            <v>55000</v>
          </cell>
          <cell r="K519">
            <v>731</v>
          </cell>
          <cell r="L519">
            <v>0</v>
          </cell>
          <cell r="M519">
            <v>0</v>
          </cell>
        </row>
        <row r="520">
          <cell r="G520">
            <v>606</v>
          </cell>
          <cell r="H520">
            <v>0</v>
          </cell>
          <cell r="I520">
            <v>0</v>
          </cell>
          <cell r="J520">
            <v>2100</v>
          </cell>
          <cell r="K520">
            <v>606</v>
          </cell>
          <cell r="L520">
            <v>0</v>
          </cell>
          <cell r="M520">
            <v>0</v>
          </cell>
        </row>
        <row r="521">
          <cell r="G521">
            <v>1153</v>
          </cell>
          <cell r="H521">
            <v>0</v>
          </cell>
          <cell r="I521">
            <v>0</v>
          </cell>
          <cell r="J521">
            <v>8800</v>
          </cell>
          <cell r="K521">
            <v>1153</v>
          </cell>
          <cell r="L521">
            <v>0</v>
          </cell>
          <cell r="M521">
            <v>0</v>
          </cell>
        </row>
        <row r="522">
          <cell r="G522">
            <v>2034</v>
          </cell>
          <cell r="H522">
            <v>0</v>
          </cell>
          <cell r="I522">
            <v>0</v>
          </cell>
          <cell r="J522">
            <v>7000</v>
          </cell>
          <cell r="K522">
            <v>2034</v>
          </cell>
          <cell r="L522">
            <v>0</v>
          </cell>
          <cell r="M522">
            <v>0</v>
          </cell>
        </row>
        <row r="523">
          <cell r="G523">
            <v>25288</v>
          </cell>
          <cell r="H523">
            <v>63220</v>
          </cell>
          <cell r="I523">
            <v>25288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</row>
        <row r="524">
          <cell r="G524">
            <v>6801</v>
          </cell>
          <cell r="H524">
            <v>34005</v>
          </cell>
          <cell r="I524">
            <v>6801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</row>
        <row r="525"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</row>
        <row r="526"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</row>
        <row r="527"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</row>
        <row r="528"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</row>
        <row r="529"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</row>
        <row r="530"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</row>
        <row r="531"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</row>
        <row r="532"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</row>
        <row r="533"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</row>
        <row r="534"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</row>
        <row r="535"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</row>
        <row r="536"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</row>
        <row r="537"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</row>
        <row r="538"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</row>
        <row r="539"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>
            <v>0</v>
          </cell>
        </row>
        <row r="551">
          <cell r="G551">
            <v>0</v>
          </cell>
          <cell r="H551">
            <v>50851</v>
          </cell>
          <cell r="I551">
            <v>0</v>
          </cell>
        </row>
        <row r="552">
          <cell r="G552">
            <v>0</v>
          </cell>
          <cell r="H552">
            <v>61271</v>
          </cell>
          <cell r="I552">
            <v>0</v>
          </cell>
        </row>
        <row r="553">
          <cell r="G553">
            <v>0</v>
          </cell>
          <cell r="H553">
            <v>72597</v>
          </cell>
          <cell r="I553">
            <v>0</v>
          </cell>
        </row>
        <row r="554">
          <cell r="G554">
            <v>0</v>
          </cell>
          <cell r="H554">
            <v>74036</v>
          </cell>
          <cell r="I554">
            <v>0</v>
          </cell>
        </row>
        <row r="555">
          <cell r="G555">
            <v>0</v>
          </cell>
          <cell r="H555">
            <v>60807</v>
          </cell>
          <cell r="I555">
            <v>0</v>
          </cell>
        </row>
        <row r="556">
          <cell r="G556">
            <v>0</v>
          </cell>
          <cell r="H556">
            <v>152246</v>
          </cell>
          <cell r="I556">
            <v>0</v>
          </cell>
        </row>
        <row r="557">
          <cell r="G557">
            <v>0</v>
          </cell>
          <cell r="H557">
            <v>61657</v>
          </cell>
          <cell r="I557">
            <v>0</v>
          </cell>
        </row>
        <row r="558">
          <cell r="G558">
            <v>0</v>
          </cell>
          <cell r="H558">
            <v>34005</v>
          </cell>
          <cell r="I558">
            <v>0</v>
          </cell>
        </row>
        <row r="559">
          <cell r="G559">
            <v>0</v>
          </cell>
          <cell r="H559">
            <v>76579</v>
          </cell>
          <cell r="I559">
            <v>0</v>
          </cell>
        </row>
        <row r="560">
          <cell r="G560">
            <v>0</v>
          </cell>
          <cell r="H560">
            <v>63196</v>
          </cell>
          <cell r="I560">
            <v>0</v>
          </cell>
        </row>
        <row r="561">
          <cell r="G561">
            <v>0</v>
          </cell>
          <cell r="H561">
            <v>78241</v>
          </cell>
          <cell r="I561">
            <v>0</v>
          </cell>
        </row>
        <row r="562">
          <cell r="G562">
            <v>0</v>
          </cell>
          <cell r="H562">
            <v>104700</v>
          </cell>
          <cell r="I562">
            <v>0</v>
          </cell>
        </row>
        <row r="563">
          <cell r="G563">
            <v>0</v>
          </cell>
          <cell r="H563">
            <v>53828</v>
          </cell>
          <cell r="I563">
            <v>0</v>
          </cell>
        </row>
        <row r="564">
          <cell r="G564">
            <v>0</v>
          </cell>
          <cell r="H564">
            <v>66382</v>
          </cell>
          <cell r="I564">
            <v>0</v>
          </cell>
        </row>
        <row r="565">
          <cell r="G565">
            <v>0</v>
          </cell>
          <cell r="H565">
            <v>51160</v>
          </cell>
          <cell r="I565">
            <v>0</v>
          </cell>
        </row>
        <row r="566">
          <cell r="G566">
            <v>0</v>
          </cell>
          <cell r="H566">
            <v>74682</v>
          </cell>
          <cell r="I566">
            <v>0</v>
          </cell>
        </row>
        <row r="567">
          <cell r="G567">
            <v>0</v>
          </cell>
          <cell r="H567">
            <v>0</v>
          </cell>
          <cell r="I567">
            <v>0</v>
          </cell>
        </row>
        <row r="568">
          <cell r="G568">
            <v>0</v>
          </cell>
          <cell r="H568">
            <v>0</v>
          </cell>
          <cell r="I568">
            <v>0</v>
          </cell>
        </row>
        <row r="569">
          <cell r="G569">
            <v>0</v>
          </cell>
          <cell r="H569">
            <v>0</v>
          </cell>
          <cell r="I569">
            <v>0</v>
          </cell>
        </row>
        <row r="570">
          <cell r="G570">
            <v>0</v>
          </cell>
          <cell r="H570">
            <v>0</v>
          </cell>
          <cell r="I570">
            <v>0</v>
          </cell>
        </row>
        <row r="571">
          <cell r="G571">
            <v>0</v>
          </cell>
          <cell r="H571">
            <v>0</v>
          </cell>
          <cell r="I571">
            <v>0</v>
          </cell>
        </row>
        <row r="572">
          <cell r="G572">
            <v>0</v>
          </cell>
          <cell r="H572">
            <v>69452</v>
          </cell>
          <cell r="I572">
            <v>0</v>
          </cell>
        </row>
        <row r="573">
          <cell r="G573">
            <v>0</v>
          </cell>
          <cell r="H573">
            <v>34005</v>
          </cell>
          <cell r="I573">
            <v>0</v>
          </cell>
        </row>
        <row r="574">
          <cell r="G574">
            <v>0</v>
          </cell>
          <cell r="H574">
            <v>53828</v>
          </cell>
          <cell r="I574">
            <v>0</v>
          </cell>
        </row>
        <row r="575">
          <cell r="G575">
            <v>0</v>
          </cell>
          <cell r="H575">
            <v>61538</v>
          </cell>
          <cell r="I575">
            <v>0</v>
          </cell>
        </row>
        <row r="576">
          <cell r="G576">
            <v>0</v>
          </cell>
          <cell r="H576">
            <v>65580</v>
          </cell>
          <cell r="I576">
            <v>0</v>
          </cell>
        </row>
        <row r="577">
          <cell r="G577">
            <v>0</v>
          </cell>
          <cell r="H577">
            <v>65740</v>
          </cell>
          <cell r="I577">
            <v>0</v>
          </cell>
        </row>
        <row r="578">
          <cell r="G578">
            <v>0</v>
          </cell>
          <cell r="H578">
            <v>54255</v>
          </cell>
          <cell r="I578">
            <v>0</v>
          </cell>
        </row>
        <row r="579">
          <cell r="G579">
            <v>0</v>
          </cell>
          <cell r="H579">
            <v>66194</v>
          </cell>
          <cell r="I579">
            <v>0</v>
          </cell>
        </row>
        <row r="580">
          <cell r="G580">
            <v>0</v>
          </cell>
          <cell r="H580">
            <v>54676</v>
          </cell>
          <cell r="I580">
            <v>0</v>
          </cell>
        </row>
        <row r="581">
          <cell r="G581">
            <v>0</v>
          </cell>
          <cell r="H581">
            <v>60159</v>
          </cell>
          <cell r="I581">
            <v>0</v>
          </cell>
        </row>
        <row r="582">
          <cell r="G582">
            <v>0</v>
          </cell>
          <cell r="H582">
            <v>127122</v>
          </cell>
          <cell r="I582">
            <v>0</v>
          </cell>
        </row>
        <row r="583">
          <cell r="G583">
            <v>0</v>
          </cell>
          <cell r="H583">
            <v>76579</v>
          </cell>
          <cell r="I583">
            <v>0</v>
          </cell>
        </row>
        <row r="584">
          <cell r="G584">
            <v>0</v>
          </cell>
          <cell r="H584">
            <v>0</v>
          </cell>
          <cell r="I584">
            <v>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DATA1"/>
      <sheetName val="인입공사"/>
      <sheetName val="정보센타"/>
    </sheetNames>
    <sheetDataSet>
      <sheetData sheetId="0"/>
      <sheetData sheetId="1">
        <row r="3">
          <cell r="A3" t="str">
            <v>1Φ</v>
          </cell>
          <cell r="B3">
            <v>1.33</v>
          </cell>
        </row>
        <row r="4">
          <cell r="A4" t="str">
            <v>3Φ</v>
          </cell>
          <cell r="B4">
            <v>1.25</v>
          </cell>
        </row>
        <row r="5">
          <cell r="A5" t="str">
            <v>FL</v>
          </cell>
          <cell r="B5">
            <v>1.25</v>
          </cell>
        </row>
        <row r="6">
          <cell r="A6" t="str">
            <v>IL</v>
          </cell>
          <cell r="B6">
            <v>1</v>
          </cell>
        </row>
        <row r="7">
          <cell r="A7" t="str">
            <v>MH</v>
          </cell>
          <cell r="B7">
            <v>1.1499999999999999</v>
          </cell>
        </row>
        <row r="8">
          <cell r="A8" t="str">
            <v>NH</v>
          </cell>
          <cell r="B8">
            <v>1.1499999999999999</v>
          </cell>
        </row>
        <row r="9">
          <cell r="A9" t="str">
            <v>TWIN</v>
          </cell>
          <cell r="B9">
            <v>1.25</v>
          </cell>
        </row>
      </sheetData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ITEM"/>
      <sheetName val="Cover"/>
      <sheetName val="Sheet5"/>
      <sheetName val="하수급견적대비"/>
      <sheetName val="A-4"/>
      <sheetName val="단위중량"/>
      <sheetName val="Dae_Jiju"/>
      <sheetName val="Sikje_ingun"/>
      <sheetName val="TREE_D"/>
      <sheetName val="장비당단가 (1)"/>
      <sheetName val="한일양산"/>
      <sheetName val="견적서"/>
      <sheetName val="시행예산"/>
      <sheetName val="일반부표"/>
      <sheetName val="공비대비"/>
      <sheetName val="을"/>
      <sheetName val="WORK"/>
      <sheetName val="Sheet4"/>
      <sheetName val="c_balju"/>
      <sheetName val="건축내역"/>
      <sheetName val="Y-WORK"/>
      <sheetName val="BQ"/>
      <sheetName val="BID"/>
      <sheetName val="수목표준대가"/>
      <sheetName val="환률"/>
      <sheetName val=" 견적서"/>
      <sheetName val="L형옹벽(key)"/>
      <sheetName val="입찰안"/>
      <sheetName val="BSD (2)"/>
      <sheetName val="1.맹암거관련"/>
      <sheetName val="3BL공동구 수량"/>
      <sheetName val="차액보증"/>
      <sheetName val="실행철강하도"/>
      <sheetName val="GAEYO"/>
      <sheetName val="내역"/>
      <sheetName val="동원인원"/>
      <sheetName val="ilch"/>
      <sheetName val="설계"/>
      <sheetName val="Site Expenses"/>
      <sheetName val="Sheet1"/>
      <sheetName val="데이타"/>
      <sheetName val="식재인부"/>
      <sheetName val="토목내역"/>
      <sheetName val="가시설수량"/>
      <sheetName val="단위수량"/>
      <sheetName val="적용률"/>
      <sheetName val="DATA"/>
      <sheetName val="투찰"/>
      <sheetName val="Proposal"/>
      <sheetName val="영동(D)"/>
      <sheetName val="부대내역"/>
      <sheetName val="공사비 내역 (가)"/>
      <sheetName val="gyun"/>
      <sheetName val="일위대가목록"/>
      <sheetName val="일위"/>
      <sheetName val="산업개발안내서"/>
      <sheetName val="원가계산"/>
      <sheetName val="공문"/>
      <sheetName val="공통부대비"/>
      <sheetName val="일위대가"/>
      <sheetName val="MOTOR"/>
      <sheetName val="도급"/>
      <sheetName val="FAB별"/>
      <sheetName val="01"/>
      <sheetName val="IPL_SCHEDULE"/>
      <sheetName val="기계내역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변압기 및 발전기 용량"/>
      <sheetName val="보합"/>
      <sheetName val="ABUT수량-A1"/>
      <sheetName val="산출근거"/>
      <sheetName val="20관리비율"/>
      <sheetName val="갑지"/>
      <sheetName val="집계표"/>
      <sheetName val="CONCRETE"/>
      <sheetName val="Testing"/>
      <sheetName val="품셈TABLE"/>
      <sheetName val="자재단가비교표"/>
      <sheetName val="TABLE"/>
      <sheetName val="말뚝지지력산정"/>
      <sheetName val="8월현금흐름표"/>
      <sheetName val="토공사"/>
      <sheetName val="GTG TR PIT"/>
      <sheetName val="결선list"/>
      <sheetName val="빙장비사양"/>
      <sheetName val="9811"/>
      <sheetName val="물량산출근거"/>
      <sheetName val="실행(ALT1)"/>
      <sheetName val="kimre scrubber"/>
      <sheetName val="GRDBS"/>
      <sheetName val="단가표"/>
      <sheetName val="Customer Databas"/>
      <sheetName val="FANDBS"/>
      <sheetName val="GRDATA"/>
      <sheetName val="SHAFTDBSE"/>
      <sheetName val="소비자가"/>
      <sheetName val="MATRLDATA"/>
      <sheetName val="감가상각"/>
      <sheetName val="단가결정"/>
      <sheetName val="OCT.FDN"/>
      <sheetName val="공사개요"/>
      <sheetName val="명세서"/>
      <sheetName val="맨홀수량집계"/>
      <sheetName val="원가"/>
      <sheetName val="밸브설치"/>
      <sheetName val="오산갈곳"/>
      <sheetName val="2F 회의실견적(5_14 일대)"/>
      <sheetName val="INST_DCI"/>
      <sheetName val="I.설계조건"/>
      <sheetName val="공통가설"/>
      <sheetName val="내역서(총)"/>
      <sheetName val="KP1590_E"/>
      <sheetName val="96수출"/>
      <sheetName val="Sheet15"/>
      <sheetName val="1.설계기준"/>
      <sheetName val="현장"/>
      <sheetName val="수량산출"/>
      <sheetName val="말뚝물량"/>
      <sheetName val="DATE"/>
      <sheetName val="일반맨홀수량집계"/>
      <sheetName val="당초"/>
      <sheetName val="노임단가"/>
      <sheetName val="PRO_DCI"/>
      <sheetName val="HVAC_DCI"/>
      <sheetName val="PIPE_DCI"/>
      <sheetName val="단가"/>
      <sheetName val="시설물일위"/>
      <sheetName val="XL4Poppy"/>
      <sheetName val="PhaDoMong"/>
      <sheetName val="과천MAIN"/>
      <sheetName val="직노"/>
      <sheetName val="DATA(BAC)"/>
      <sheetName val="소업1교"/>
      <sheetName val="BLOCK(1)"/>
      <sheetName val="단가대비표"/>
      <sheetName val="단면치수"/>
      <sheetName val="7내역"/>
      <sheetName val="내역서(기계)"/>
      <sheetName val="Studio"/>
      <sheetName val="수목데이타 "/>
      <sheetName val="ATS단가"/>
      <sheetName val="DATA1"/>
      <sheetName val="형틀공사"/>
      <sheetName val="터파기및재료"/>
      <sheetName val="몰탈재료산출"/>
      <sheetName val="2공구산출내역"/>
      <sheetName val="J直材4"/>
      <sheetName val="국별인원"/>
      <sheetName val="부하LOAD"/>
      <sheetName val="연수동"/>
      <sheetName val="물량표"/>
      <sheetName val="b_balju_cho"/>
      <sheetName val="입찰견적보고서"/>
      <sheetName val="INPUT"/>
      <sheetName val="woo(mac)"/>
      <sheetName val="식재품셈"/>
      <sheetName val="토목"/>
      <sheetName val="PUMP"/>
      <sheetName val="견"/>
      <sheetName val="일위대가목차"/>
      <sheetName val="FACTOR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CAL"/>
      <sheetName val="SE-611"/>
      <sheetName val="TYPE-B 평균H"/>
      <sheetName val="D-3503"/>
      <sheetName val="날개벽(좌,우=45도,75도)"/>
      <sheetName val="입력1"/>
      <sheetName val="교각1"/>
      <sheetName val="1을"/>
      <sheetName val="견적집계표"/>
      <sheetName val="FLA"/>
      <sheetName val="원형맨홀수량"/>
      <sheetName val="Sheet2"/>
      <sheetName val="관접합및부설"/>
      <sheetName val="경비2내역"/>
      <sheetName val="수목데이타"/>
      <sheetName val="가시설(TYPE-A)"/>
      <sheetName val="1호맨홀가감수량"/>
      <sheetName val="SORCE1"/>
      <sheetName val="1-1평균터파기고(1)"/>
      <sheetName val="1호맨홀수량산출"/>
      <sheetName val="기별(종합)"/>
      <sheetName val="2.단면가정"/>
      <sheetName val="4.말뚝설계"/>
      <sheetName val="1.설계조건"/>
      <sheetName val="전기일위대가"/>
      <sheetName val="TEL"/>
      <sheetName val="건내용"/>
      <sheetName val="ISBL"/>
      <sheetName val="OSBL"/>
      <sheetName val="INSTR"/>
      <sheetName val="영업소실적"/>
      <sheetName val="남양시작동자105노65기1.3화1.2"/>
      <sheetName val="부표총괄"/>
      <sheetName val="wall"/>
      <sheetName val="Inputs"/>
      <sheetName val="Timing&amp;Esc"/>
      <sheetName val="TABLE2-1 ISBL(GENEAL-CIVIL)"/>
      <sheetName val="TABLE2-1 ISBL-(SlTE PREP)"/>
      <sheetName val="TABLE2.1 ISBL (Soil Invest)"/>
      <sheetName val="TABLE2-2 OSBL(GENERAL-CIVIL)"/>
      <sheetName val="TABLE2-2 OSBL-(SITE PREP)"/>
      <sheetName val="General Data"/>
      <sheetName val="PRO_A"/>
      <sheetName val="DWG"/>
      <sheetName val="ELEC_MCI"/>
      <sheetName val="MAIN"/>
      <sheetName val="INST_MCI"/>
      <sheetName val="MECH_MCI"/>
      <sheetName val="PRO"/>
      <sheetName val="입사시직위"/>
      <sheetName val="7.5.2 BOQ Summary "/>
      <sheetName val="수량산출서"/>
      <sheetName val="갑지(추정)"/>
      <sheetName val="Construction"/>
      <sheetName val="SL dau tien"/>
      <sheetName val="Item정리"/>
      <sheetName val="금액집계"/>
      <sheetName val="hvac(제어동)"/>
      <sheetName val="BJJIN"/>
      <sheetName val="COPING"/>
      <sheetName val="설산1.나"/>
      <sheetName val="본사S"/>
      <sheetName val="가공비"/>
      <sheetName val="조도계산서 (도서)"/>
      <sheetName val=" 해군동해관사 미장공사A그룹 공내역서.xlsx"/>
      <sheetName val="총괄표"/>
      <sheetName val="지주목시비량산출서"/>
      <sheetName val="danga"/>
      <sheetName val="직공비"/>
      <sheetName val="단가조사"/>
      <sheetName val="식재총괄"/>
      <sheetName val="횡배수관토공수량"/>
      <sheetName val="내역표지"/>
      <sheetName val="Total"/>
      <sheetName val="차량구입"/>
      <sheetName val="변화치수"/>
      <sheetName val="표지판현황"/>
      <sheetName val="내역1"/>
      <sheetName val="전신환매도율"/>
      <sheetName val="단위별 일위대가표"/>
      <sheetName val="정산노무"/>
      <sheetName val="정산재료"/>
      <sheetName val="I一般比"/>
      <sheetName val="6월실적"/>
      <sheetName val="손익분석"/>
      <sheetName val="1-1"/>
      <sheetName val="단면가정"/>
      <sheetName val="IMP(MAIN)"/>
      <sheetName val="IMP (REACTOR)"/>
      <sheetName val="비교표"/>
      <sheetName val="골조시행"/>
      <sheetName val="봉양~조차장간고하개명(신설)"/>
      <sheetName val="도급양식"/>
      <sheetName val="기초일위"/>
      <sheetName val="시설일위"/>
      <sheetName val="조명일위"/>
      <sheetName val="2000년1차"/>
      <sheetName val="전선 및 전선관"/>
      <sheetName val="적격점수&lt;300억미만&gt;"/>
      <sheetName val="검사현황"/>
      <sheetName val="full (2)"/>
      <sheetName val="소일위대가코드표"/>
      <sheetName val="산출내역서집계표"/>
      <sheetName val="Equipment"/>
      <sheetName val="Piping"/>
      <sheetName val="TYPE-A"/>
      <sheetName val="7단가"/>
      <sheetName val="설변물량"/>
      <sheetName val="월선수금"/>
      <sheetName val="골재집계"/>
      <sheetName val="부대대비"/>
      <sheetName val="냉연집계"/>
      <sheetName val="신우"/>
      <sheetName val="CODE"/>
      <sheetName val="시멘트"/>
      <sheetName val="#REF"/>
      <sheetName val="별표 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Baby일위대가"/>
      <sheetName val="단면(RW1)"/>
      <sheetName val="적용기준"/>
      <sheetName val="첨부파일"/>
      <sheetName val="EUPDAT2"/>
      <sheetName val="Hargamat"/>
      <sheetName val="검색"/>
      <sheetName val="개요"/>
      <sheetName val="Wind Load(3.1) (2)"/>
      <sheetName val="Wind Load(3.2)"/>
      <sheetName val="Wind Load(3.4)"/>
      <sheetName val="연습"/>
      <sheetName val="Schedule C - Page 2 of 6"/>
      <sheetName val="Schedule C - Page 4 of 6"/>
      <sheetName val="Schedule C - Page 5 of 6"/>
      <sheetName val="Schedule C - Page 6 of 6"/>
      <sheetName val="Schedule A - Page 1 of 3"/>
      <sheetName val="Schedule A - Page 2 of 3"/>
      <sheetName val="Schedule A - Page 3 of 3"/>
      <sheetName val="Schedule B - Page 1 of 4"/>
      <sheetName val="Schedule B - Page 2 of 4"/>
      <sheetName val="Schedule B - Page 3 of 4"/>
      <sheetName val="Schedule B - Page 4 of 4"/>
      <sheetName val="Schedule C - Page 1 of 6"/>
      <sheetName val="Schedule C - Page 3 of 6"/>
      <sheetName val="Schedule E - Page 1 of 11"/>
      <sheetName val="Schedule E - Page 10 of 11"/>
      <sheetName val="Schedule E - Page 11 of 11"/>
      <sheetName val="Schedule E - Page 2 of 11"/>
      <sheetName val="Schedule E - Page 3 of 11"/>
      <sheetName val="Schedule E - Page 4 of 11"/>
      <sheetName val="Schedule E - Page 5 of 11"/>
      <sheetName val="Schedule E - Page 6 of 11"/>
      <sheetName val="Schedule E - Page 7 of 11"/>
      <sheetName val="Schedule E - Page 8 of 11"/>
      <sheetName val="Schedule E - Page 9 of 11"/>
      <sheetName val="A.1.3 - Page 1 of 1"/>
      <sheetName val="A.1.4 - Page 1 of 1"/>
      <sheetName val="A.4 - Page 1 of 1"/>
      <sheetName val="건축내역서"/>
      <sheetName val="차선도색현황"/>
      <sheetName val="가동비율"/>
      <sheetName val="노원열병합  건축공사기성내역서"/>
      <sheetName val="금액"/>
      <sheetName val="N賃率-職"/>
      <sheetName val="Languages"/>
      <sheetName val="SCH"/>
      <sheetName val="CTEMCOST"/>
      <sheetName val="인제내역"/>
      <sheetName val="CAPVC"/>
      <sheetName val="대비"/>
      <sheetName val="견적을지"/>
      <sheetName val="EJ"/>
      <sheetName val="전기공사"/>
      <sheetName val="토목주소"/>
      <sheetName val="프랜트면허"/>
      <sheetName val="CP-E2 (품셈표)"/>
      <sheetName val="음료실행"/>
      <sheetName val="실행(표지,갑,을)"/>
      <sheetName val="네고율"/>
      <sheetName val="횡배위치"/>
      <sheetName val="A"/>
      <sheetName val="Sheet1 (2)"/>
      <sheetName val="공사비내역서"/>
      <sheetName val="연결임시"/>
      <sheetName val="4 LINE"/>
      <sheetName val="7 th"/>
      <sheetName val="자재단가"/>
      <sheetName val="요율"/>
      <sheetName val="노임"/>
      <sheetName val="자재대"/>
      <sheetName val="품셈표"/>
      <sheetName val="EXTERNAL(BOQ)"/>
      <sheetName val="CALCULATION"/>
      <sheetName val="123"/>
      <sheetName val="유화"/>
      <sheetName val="DESIGN CRITERIA"/>
      <sheetName val="PumpSpec"/>
      <sheetName val="eq_data"/>
      <sheetName val="h-013211-2"/>
      <sheetName val="견적의뢰"/>
      <sheetName val="CAT_5"/>
      <sheetName val="design data"/>
      <sheetName val="member design"/>
      <sheetName val="Front"/>
      <sheetName val="이토변실(A3-LINE)"/>
      <sheetName val="공종별 집계"/>
      <sheetName val="RAHMEN"/>
      <sheetName val="CCC"/>
      <sheetName val="단가디비"/>
      <sheetName val="기계"/>
      <sheetName val="DOGI"/>
      <sheetName val="기성집계"/>
      <sheetName val="확산동"/>
      <sheetName val="내역5"/>
      <sheetName val="간접비(1)"/>
      <sheetName val="RING WALL"/>
      <sheetName val="공사비예산서(토목분)"/>
      <sheetName val="TC IN"/>
      <sheetName val="DS-최종"/>
      <sheetName val="일위집계표"/>
      <sheetName val="Data Vol"/>
      <sheetName val="SUMMARY(S)"/>
      <sheetName val="일위대가목록(1)"/>
      <sheetName val="단가대비표(1)"/>
      <sheetName val="설계조건"/>
      <sheetName val="안정계산"/>
      <sheetName val="단면검토"/>
      <sheetName val="식재"/>
      <sheetName val="시설물"/>
      <sheetName val="식재출력용"/>
      <sheetName val="유지관리"/>
      <sheetName val="C &amp; G RHS"/>
      <sheetName val="1.취수장"/>
      <sheetName val="LABTOTAL"/>
      <sheetName val="H-PILE수량집계"/>
      <sheetName val="단가산출서"/>
      <sheetName val="단가산출서 (2)"/>
      <sheetName val="조명율표"/>
      <sheetName val="경비"/>
      <sheetName val="매원개착터널총괄"/>
      <sheetName val="제원.설계조건"/>
      <sheetName val="sum1 (2)"/>
      <sheetName val="BSD _2_"/>
      <sheetName val="예가표"/>
      <sheetName val="토공산출(주차장)"/>
      <sheetName val="New Valuation"/>
      <sheetName val="Y_WORK"/>
      <sheetName val="조명투자및환수계획"/>
      <sheetName val="제조중간결과"/>
      <sheetName val="인건비 "/>
      <sheetName val="뚝토공"/>
      <sheetName val="물량"/>
      <sheetName val="건축원가계산서"/>
      <sheetName val="6호기"/>
      <sheetName val="공통가설공사"/>
      <sheetName val="부하(성남)"/>
      <sheetName val="일위목록"/>
      <sheetName val="현황"/>
      <sheetName val="기둥(원형)"/>
      <sheetName val="자료(통합)"/>
      <sheetName val="대상공사(조달청)"/>
      <sheetName val="도급내역서"/>
      <sheetName val="기초공"/>
      <sheetName val="계수시트"/>
      <sheetName val="원가계산서"/>
      <sheetName val="토공계산서(부체도로)"/>
      <sheetName val="배수통관(좌)"/>
      <sheetName val="토&amp;흙"/>
      <sheetName val="plan&amp;section of foundation"/>
      <sheetName val="working load at the btm ft."/>
      <sheetName val="stability check"/>
      <sheetName val="design load"/>
      <sheetName val="Macro1"/>
      <sheetName val="Macro2"/>
      <sheetName val="덕전리"/>
      <sheetName val="현장관리비내역서"/>
      <sheetName val="내역서_x0000__x0000__x0000__x0000__x0000__x0000__x0000__x0000__x0000__x0009__x0000_띤ͤ_x0000__x0004__x0000__x0000__x0000__x0000__x0000__x0000_눼ͤ_x0000__x0000__x0000__x0000__x0000_"/>
      <sheetName val="guard(mac)"/>
      <sheetName val="남대문빌딩"/>
      <sheetName val="HORI. VESSEL"/>
      <sheetName val="BQ-Offsite"/>
      <sheetName val="대창(함평)"/>
      <sheetName val="대창(장성)"/>
      <sheetName val="대창(함평)-창열"/>
      <sheetName val="차수"/>
      <sheetName val="as boq list up"/>
      <sheetName val="SOHAR(2nd)"/>
      <sheetName val="WORK-VOL"/>
      <sheetName val="system &amp; LOOK_UP_FUNC"/>
      <sheetName val="1.맹암거관련.xls"/>
      <sheetName val="1.%EB%A7%B9%EC%95%94%EA%B1%B0%E"/>
      <sheetName val="estimate"/>
      <sheetName val="C"/>
      <sheetName val="건축공사"/>
      <sheetName val="참조자료"/>
      <sheetName val="Schedule E - P磇⊅밀⊅︀ꃕԯ_x0000_缀_x0000__x0000_"/>
      <sheetName val="내역서_x0000__x0000__x0000__x0000__x0000__x0000__x0000__x0000__x0000_ _x0000_띤ͤ_x0000__x0004__x0000__x0000__x0000__x0000__x0000__x0000_눼ͤ_x0000__x0000__x0000__x0000__x0000_"/>
      <sheetName val="T1"/>
      <sheetName val="견적접수"/>
      <sheetName val="견적내역서"/>
      <sheetName val="DIAPHRAGM"/>
      <sheetName val="가시설단위수량"/>
      <sheetName val="1차 내역서"/>
      <sheetName val="H-01월"/>
      <sheetName val="일위대가(1)"/>
      <sheetName val="배수공"/>
      <sheetName val="암거"/>
      <sheetName val="포장공"/>
      <sheetName val=""/>
      <sheetName val="1.우편집중내역서"/>
      <sheetName val="2_자재집계표5"/>
      <sheetName val="화강석_보조기층5"/>
      <sheetName val="혼합기층_포설_및다짐_(2)5"/>
      <sheetName val="보조기층_포설_및다짐5"/>
      <sheetName val="보차도경계석운반_(2)5"/>
      <sheetName val="1_총괄토공5"/>
      <sheetName val="2_하수터파기토공5"/>
      <sheetName val="3_하수수량집계표5"/>
      <sheetName val="4_맹암거집계표5"/>
      <sheetName val="맹암거_토공5"/>
      <sheetName val="5_포장공사수량집계표5"/>
      <sheetName val="도로경계석_(2)5"/>
      <sheetName val="급수급탕_(동관)5"/>
      <sheetName val="오배수_(집계)5"/>
      <sheetName val="장비당단가_(1)1"/>
      <sheetName val="_견적서1"/>
      <sheetName val="1_맹암거관련1"/>
      <sheetName val="3BL공동구_수량1"/>
      <sheetName val="BSD_(2)1"/>
      <sheetName val="Site_Expenses1"/>
      <sheetName val="변압기_및_발전기_용량"/>
      <sheetName val="공사비_내역_(가)1"/>
      <sheetName val="I_설계조건"/>
      <sheetName val="OCT_FDN"/>
      <sheetName val="2_단면가정"/>
      <sheetName val="4_말뚝설계"/>
      <sheetName val="1_설계조건"/>
      <sheetName val="2F_회의실견적(5_14_일대)1"/>
      <sheetName val="GTG_TR_PIT"/>
      <sheetName val="kimre_scrubber"/>
      <sheetName val="Customer_Databas"/>
      <sheetName val="Wind_Load(3_1)_(2)"/>
      <sheetName val="Wind_Load(3_2)"/>
      <sheetName val="Wind_Load(3_4)"/>
      <sheetName val="TABLE2-1_ISBL(GENEAL-CIVIL)"/>
      <sheetName val="TABLE2-1_ISBL-(SlTE_PREP)"/>
      <sheetName val="TABLE2_1_ISBL_(Soil_Invest)"/>
      <sheetName val="TABLE2-2_OSBL(GENERAL-CIVIL)"/>
      <sheetName val="TABLE2-2_OSBL-(SITE_PREP)"/>
      <sheetName val="General_Data"/>
      <sheetName val="수목데이타_"/>
      <sheetName val="1_설계기준"/>
      <sheetName val="전선_및_전선관"/>
      <sheetName val="full_(2)"/>
      <sheetName val="단위별_일위대가표"/>
      <sheetName val="남양시작동자105노65기1_3화1_2"/>
      <sheetName val="7_5_2_BOQ_Summary_"/>
      <sheetName val="TYPE-B_평균H"/>
      <sheetName val="SL_dau_tien"/>
      <sheetName val="설산1_나"/>
      <sheetName val="_해군동해관사_미장공사A그룹_공내역서_xlsx"/>
      <sheetName val="Schedule_C_-_Page_2_of_6"/>
      <sheetName val="Schedule_C_-_Page_4_of_6"/>
      <sheetName val="Schedule_C_-_Page_5_of_6"/>
      <sheetName val="Schedule_C_-_Page_6_of_6"/>
      <sheetName val="Schedule_A_-_Page_1_of_3"/>
      <sheetName val="Schedule_A_-_Page_2_of_3"/>
      <sheetName val="Schedule_A_-_Page_3_of_3"/>
      <sheetName val="Schedule_B_-_Page_1_of_4"/>
      <sheetName val="Schedule_B_-_Page_2_of_4"/>
      <sheetName val="Schedule_B_-_Page_3_of_4"/>
      <sheetName val="Schedule_B_-_Page_4_of_4"/>
      <sheetName val="Schedule_C_-_Page_1_of_6"/>
      <sheetName val="Schedule_C_-_Page_3_of_6"/>
      <sheetName val="Schedule_E_-_Page_1_of_11"/>
      <sheetName val="Schedule_E_-_Page_10_of_11"/>
      <sheetName val="Schedule_E_-_Page_11_of_11"/>
      <sheetName val="Schedule_E_-_Page_2_of_11"/>
      <sheetName val="Schedule_E_-_Page_3_of_11"/>
      <sheetName val="Schedule_E_-_Page_4_of_11"/>
      <sheetName val="Schedule_E_-_Page_5_of_11"/>
      <sheetName val="Schedule_E_-_Page_6_of_11"/>
      <sheetName val="Schedule_E_-_Page_7_of_11"/>
      <sheetName val="Schedule_E_-_Page_8_of_11"/>
      <sheetName val="Schedule_E_-_Page_9_of_11"/>
      <sheetName val="A_1_3_-_Page_1_of_1"/>
      <sheetName val="A_1_4_-_Page_1_of_1"/>
      <sheetName val="A_4_-_Page_1_of_1"/>
      <sheetName val="IMP_(REACTOR)"/>
      <sheetName val="노원열병합__건축공사기성내역서"/>
      <sheetName val="CP-E2_(품셈표)"/>
      <sheetName val="4_LINE"/>
      <sheetName val="7_th"/>
      <sheetName val="조도계산서_(도서)"/>
      <sheetName val="별표_"/>
      <sheetName val="Sheet1_(2)"/>
      <sheetName val="I-O(번호별)"/>
      <sheetName val="NSMA-status"/>
      <sheetName val="AS포장복구 "/>
      <sheetName val="간접"/>
      <sheetName val="웅진교-S2"/>
      <sheetName val="목록"/>
      <sheetName val="실행예산"/>
      <sheetName val="화성태안9공구내역(실행)"/>
      <sheetName val="설계명세서(선로)"/>
      <sheetName val="금융비용"/>
      <sheetName val="공주-교대(A1)"/>
      <sheetName val="우각부보강"/>
      <sheetName val="BM"/>
      <sheetName val="본지점중"/>
      <sheetName val="Base_Data"/>
      <sheetName val="PRICE-COMP"/>
      <sheetName val="pri-com"/>
      <sheetName val="Bdown_ISBL"/>
      <sheetName val="Graph (LGEN)"/>
      <sheetName val="out_prog"/>
      <sheetName val="선적schedule (2)"/>
      <sheetName val="Indices"/>
      <sheetName val="VL"/>
      <sheetName val="Util&amp; Real"/>
      <sheetName val="내역서1"/>
      <sheetName val="001"/>
      <sheetName val="type-F"/>
      <sheetName val="FACTOR94"/>
      <sheetName val="공사수행방안"/>
      <sheetName val="시추주상도"/>
      <sheetName val="미드수량"/>
      <sheetName val="일위_파일"/>
      <sheetName val="공사비집계"/>
      <sheetName val="지표"/>
      <sheetName val="4안전율"/>
      <sheetName val="FRT_O"/>
      <sheetName val="FAB_I"/>
      <sheetName val="일반공사"/>
      <sheetName val="품의서"/>
      <sheetName val="K1자재(3차등)"/>
      <sheetName val="Lookup tables"/>
      <sheetName val="화강석_보조기"/>
      <sheetName val="전체실적"/>
      <sheetName val="내역단가"/>
      <sheetName val="일위단가"/>
      <sheetName val="업무"/>
      <sheetName val="Galaxy 소비자가격표"/>
      <sheetName val="진천"/>
      <sheetName val="산출금액내역"/>
      <sheetName val="기계설비"/>
      <sheetName val="견적"/>
      <sheetName val="실행견적"/>
      <sheetName val="NOMUBI"/>
      <sheetName val="sw1"/>
      <sheetName val="바.한일양산"/>
      <sheetName val="협조전"/>
      <sheetName val="실행내역 "/>
      <sheetName val="검수고1-1층"/>
      <sheetName val="예산명세서"/>
      <sheetName val="설계명세서"/>
      <sheetName val="자료입력"/>
      <sheetName val="내역을"/>
      <sheetName val="단가비교"/>
      <sheetName val="2.ㄱ)교량"/>
      <sheetName val="토공 토적표"/>
      <sheetName val="Sheet3 (2)"/>
      <sheetName val="3련 BOX"/>
      <sheetName val="Schedule E - Pageက_x0000_諱ԃ恭䀯E_x0000_"/>
      <sheetName val="Site_Expenses4"/>
      <sheetName val="장비당단가_(1)5"/>
      <sheetName val="_견적서4"/>
      <sheetName val="3BL공동구_수량4"/>
      <sheetName val="BSD_(2)4"/>
      <sheetName val="1_맹암거관련4"/>
      <sheetName val="공사비_내역_(가)3"/>
      <sheetName val="변압기_및_발전기_용량3"/>
      <sheetName val="장비당단가_(1)2"/>
      <sheetName val="Site_Expenses2"/>
      <sheetName val="장비당단가_(1)3"/>
      <sheetName val="_견적서2"/>
      <sheetName val="3BL공동구_수량2"/>
      <sheetName val="BSD_(2)2"/>
      <sheetName val="1_맹암거관련2"/>
      <sheetName val="변압기_및_발전기_용량1"/>
      <sheetName val="Site_Expenses3"/>
      <sheetName val="장비당단가_(1)4"/>
      <sheetName val="_견적서3"/>
      <sheetName val="3BL공동구_수량3"/>
      <sheetName val="BSD_(2)3"/>
      <sheetName val="1_맹암거관련3"/>
      <sheetName val="공사비_내역_(가)2"/>
      <sheetName val="변압기_및_발전기_용량2"/>
      <sheetName val="하도급대비"/>
      <sheetName val="타공종이기"/>
      <sheetName val="2.내역서"/>
      <sheetName val="전기"/>
      <sheetName val="IMP_MAIN_"/>
      <sheetName val="IMP _REACTOR_"/>
      <sheetName val="단위세대"/>
      <sheetName val="건축2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/>
      <sheetData sheetId="730"/>
      <sheetData sheetId="731"/>
      <sheetData sheetId="732"/>
      <sheetData sheetId="733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/>
      <sheetData sheetId="761"/>
      <sheetData sheetId="762" refreshError="1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 refreshError="1"/>
      <sheetData sheetId="792" refreshError="1"/>
      <sheetData sheetId="793" refreshError="1"/>
      <sheetData sheetId="79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TV"/>
      <sheetName val="DATA1"/>
      <sheetName val="Sheet7"/>
      <sheetName val="Sheet8"/>
      <sheetName val="Sheet9"/>
      <sheetName val="Sheet10"/>
      <sheetName val="Sheet11"/>
      <sheetName val="Sheet12"/>
      <sheetName val="인입공사"/>
      <sheetName val="누전차단기"/>
      <sheetName val="Sheet6"/>
      <sheetName val="FORM"/>
      <sheetName val="정보센타부하계산서-1"/>
      <sheetName val="정보센타부하계산서-2"/>
      <sheetName val="정보센타부하계산서-3"/>
      <sheetName val="간선계산서"/>
      <sheetName val="변압기용량계산서"/>
      <sheetName val="정보센타"/>
    </sheetNames>
    <sheetDataSet>
      <sheetData sheetId="0" refreshError="1"/>
      <sheetData sheetId="1" refreshError="1"/>
      <sheetData sheetId="2" refreshError="1">
        <row r="3">
          <cell r="A3" t="str">
            <v>1Φ</v>
          </cell>
          <cell r="B3">
            <v>1.33</v>
          </cell>
        </row>
        <row r="4">
          <cell r="A4" t="str">
            <v>3Φ</v>
          </cell>
          <cell r="B4">
            <v>1.25</v>
          </cell>
        </row>
        <row r="5">
          <cell r="A5" t="str">
            <v>FL</v>
          </cell>
          <cell r="B5">
            <v>1.25</v>
          </cell>
        </row>
        <row r="6">
          <cell r="A6" t="str">
            <v>IL</v>
          </cell>
          <cell r="B6">
            <v>1</v>
          </cell>
        </row>
        <row r="7">
          <cell r="A7" t="str">
            <v>MH</v>
          </cell>
          <cell r="B7">
            <v>1.1499999999999999</v>
          </cell>
        </row>
        <row r="8">
          <cell r="A8" t="str">
            <v>NH</v>
          </cell>
          <cell r="B8">
            <v>1.1499999999999999</v>
          </cell>
        </row>
        <row r="9">
          <cell r="A9" t="str">
            <v>TWIN</v>
          </cell>
          <cell r="B9">
            <v>1.25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DATA1"/>
      <sheetName val="motel부하계산서"/>
      <sheetName val="FORM"/>
      <sheetName val="MOTEL간선계산서"/>
      <sheetName val="MOTEL 조도계산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</sheetNames>
    <sheetDataSet>
      <sheetData sheetId="0"/>
      <sheetData sheetId="1">
        <row r="3">
          <cell r="A3" t="str">
            <v>1Φ</v>
          </cell>
          <cell r="B3">
            <v>1.33</v>
          </cell>
        </row>
        <row r="4">
          <cell r="A4" t="str">
            <v>3Φ</v>
          </cell>
          <cell r="B4">
            <v>1.25</v>
          </cell>
        </row>
        <row r="5">
          <cell r="A5" t="str">
            <v>FL</v>
          </cell>
          <cell r="B5">
            <v>1.25</v>
          </cell>
        </row>
        <row r="6">
          <cell r="A6" t="str">
            <v>IL</v>
          </cell>
          <cell r="B6">
            <v>1</v>
          </cell>
        </row>
        <row r="7">
          <cell r="A7" t="str">
            <v>MH</v>
          </cell>
          <cell r="B7">
            <v>1.1499999999999999</v>
          </cell>
        </row>
        <row r="8">
          <cell r="A8" t="str">
            <v>NH</v>
          </cell>
          <cell r="B8">
            <v>1.1499999999999999</v>
          </cell>
        </row>
        <row r="9">
          <cell r="A9" t="str">
            <v>PL</v>
          </cell>
          <cell r="B9">
            <v>1.25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DATA1"/>
      <sheetName val="인입공사"/>
      <sheetName val="정보센타"/>
    </sheetNames>
    <sheetDataSet>
      <sheetData sheetId="0"/>
      <sheetData sheetId="1">
        <row r="3">
          <cell r="A3" t="str">
            <v>1Φ</v>
          </cell>
          <cell r="B3">
            <v>1.33</v>
          </cell>
        </row>
        <row r="4">
          <cell r="A4" t="str">
            <v>3Φ</v>
          </cell>
          <cell r="B4">
            <v>1.25</v>
          </cell>
        </row>
        <row r="5">
          <cell r="A5" t="str">
            <v>FL</v>
          </cell>
          <cell r="B5">
            <v>1.25</v>
          </cell>
        </row>
        <row r="6">
          <cell r="A6" t="str">
            <v>IL</v>
          </cell>
          <cell r="B6">
            <v>1</v>
          </cell>
        </row>
        <row r="7">
          <cell r="A7" t="str">
            <v>MH</v>
          </cell>
          <cell r="B7">
            <v>1.1499999999999999</v>
          </cell>
        </row>
        <row r="8">
          <cell r="A8" t="str">
            <v>NH</v>
          </cell>
          <cell r="B8">
            <v>1.1499999999999999</v>
          </cell>
        </row>
        <row r="9">
          <cell r="A9" t="str">
            <v>TWIN</v>
          </cell>
          <cell r="B9">
            <v>1.25</v>
          </cell>
        </row>
      </sheetData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ilch"/>
      <sheetName val="표지판현황"/>
      <sheetName val="자본금99(수)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습"/>
      <sheetName val="FIRST"/>
      <sheetName val="LETTER"/>
      <sheetName val="아셈 거푸집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정부노임단가"/>
      <sheetName val="집계표"/>
      <sheetName val="직노"/>
      <sheetName val="요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NIT-QT"/>
    </sheetNames>
    <definedNames>
      <definedName name="Macro1"/>
      <definedName name="Macro10"/>
      <definedName name="Macro11"/>
      <definedName name="Macro12"/>
      <definedName name="Macro13"/>
      <definedName name="Macro14"/>
      <definedName name="Macro2"/>
      <definedName name="Macro3"/>
      <definedName name="Macro4"/>
      <definedName name="Macro5"/>
      <definedName name="Macro6"/>
      <definedName name="Macro7"/>
      <definedName name="Macro8"/>
      <definedName name="Macro9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정금액결과표 (차수별)"/>
      <sheetName val="조사개요(지수)"/>
      <sheetName val="시중노임산출표"/>
      <sheetName val="일위대가표지"/>
      <sheetName val="일위대가"/>
      <sheetName val="조정금액결과표"/>
      <sheetName val="물가변동결과"/>
      <sheetName val="표지"/>
      <sheetName val="제출문"/>
      <sheetName val="목차(지수)"/>
      <sheetName val="총차"/>
      <sheetName val="물가변동"/>
      <sheetName val="비목군분류"/>
      <sheetName val="비목군집계표"/>
      <sheetName val="결과표"/>
      <sheetName val="지수조정율"/>
      <sheetName val="경비산출서"/>
      <sheetName val="조정금액"/>
      <sheetName val="OSO아산"/>
    </sheetNames>
    <definedNames>
      <definedName name="복사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TV"/>
      <sheetName val="DATA1"/>
      <sheetName val="정보센타"/>
      <sheetName val="부하계산서"/>
      <sheetName val="인입공사"/>
    </sheetNames>
    <sheetDataSet>
      <sheetData sheetId="0"/>
      <sheetData sheetId="1"/>
      <sheetData sheetId="2">
        <row r="3">
          <cell r="A3" t="str">
            <v>1Φ</v>
          </cell>
          <cell r="B3">
            <v>1.33</v>
          </cell>
        </row>
        <row r="4">
          <cell r="A4" t="str">
            <v>3Φ</v>
          </cell>
          <cell r="B4">
            <v>1.25</v>
          </cell>
        </row>
        <row r="5">
          <cell r="A5" t="str">
            <v>FL</v>
          </cell>
          <cell r="B5">
            <v>1.25</v>
          </cell>
        </row>
        <row r="6">
          <cell r="A6" t="str">
            <v>IL</v>
          </cell>
          <cell r="B6">
            <v>1</v>
          </cell>
        </row>
        <row r="7">
          <cell r="A7" t="str">
            <v>MH</v>
          </cell>
          <cell r="B7">
            <v>1.1499999999999999</v>
          </cell>
        </row>
        <row r="8">
          <cell r="A8" t="str">
            <v>NH</v>
          </cell>
          <cell r="B8">
            <v>1.1499999999999999</v>
          </cell>
        </row>
        <row r="9">
          <cell r="A9" t="str">
            <v>TWIN</v>
          </cell>
          <cell r="B9">
            <v>1.25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SO아산"/>
    </sheetNames>
    <definedNames>
      <definedName name="복사"/>
    </defined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1총괄"/>
    </sheetNames>
    <definedNames>
      <definedName name="복사준비"/>
      <definedName name="우로복사"/>
      <definedName name="인쇄"/>
      <definedName name="지우기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3333FF"/>
  </sheetPr>
  <dimension ref="A1:L38"/>
  <sheetViews>
    <sheetView tabSelected="1" view="pageBreakPreview" zoomScale="130" zoomScaleSheetLayoutView="130" workbookViewId="0">
      <selection sqref="A1:J1"/>
    </sheetView>
  </sheetViews>
  <sheetFormatPr defaultRowHeight="13.5"/>
  <cols>
    <col min="1" max="2" width="2.625" style="16" customWidth="1"/>
    <col min="3" max="4" width="12.625" style="16" customWidth="1"/>
    <col min="5" max="5" width="40.625" style="16" customWidth="1"/>
    <col min="6" max="6" width="45.625" style="16" customWidth="1"/>
    <col min="7" max="7" width="5.625" style="16" customWidth="1"/>
    <col min="8" max="8" width="1.125" style="16" customWidth="1"/>
    <col min="9" max="9" width="12.625" style="16" customWidth="1"/>
    <col min="10" max="10" width="50.625" style="16" customWidth="1"/>
    <col min="11" max="11" width="11.625" style="16" customWidth="1"/>
    <col min="12" max="238" width="9" style="16"/>
    <col min="239" max="240" width="2.625" style="16" customWidth="1"/>
    <col min="241" max="241" width="10.5" style="16" customWidth="1"/>
    <col min="242" max="242" width="17.875" style="16" customWidth="1"/>
    <col min="243" max="243" width="21.625" style="16" customWidth="1"/>
    <col min="244" max="244" width="2.125" style="16" customWidth="1"/>
    <col min="245" max="245" width="17.875" style="16" customWidth="1"/>
    <col min="246" max="246" width="16.375" style="16" customWidth="1"/>
    <col min="247" max="247" width="11.625" style="16" customWidth="1"/>
    <col min="248" max="248" width="10.5" style="16" customWidth="1"/>
    <col min="249" max="494" width="9" style="16"/>
    <col min="495" max="496" width="2.625" style="16" customWidth="1"/>
    <col min="497" max="497" width="10.5" style="16" customWidth="1"/>
    <col min="498" max="498" width="17.875" style="16" customWidth="1"/>
    <col min="499" max="499" width="21.625" style="16" customWidth="1"/>
    <col min="500" max="500" width="2.125" style="16" customWidth="1"/>
    <col min="501" max="501" width="17.875" style="16" customWidth="1"/>
    <col min="502" max="502" width="16.375" style="16" customWidth="1"/>
    <col min="503" max="503" width="11.625" style="16" customWidth="1"/>
    <col min="504" max="504" width="10.5" style="16" customWidth="1"/>
    <col min="505" max="750" width="9" style="16"/>
    <col min="751" max="752" width="2.625" style="16" customWidth="1"/>
    <col min="753" max="753" width="10.5" style="16" customWidth="1"/>
    <col min="754" max="754" width="17.875" style="16" customWidth="1"/>
    <col min="755" max="755" width="21.625" style="16" customWidth="1"/>
    <col min="756" max="756" width="2.125" style="16" customWidth="1"/>
    <col min="757" max="757" width="17.875" style="16" customWidth="1"/>
    <col min="758" max="758" width="16.375" style="16" customWidth="1"/>
    <col min="759" max="759" width="11.625" style="16" customWidth="1"/>
    <col min="760" max="760" width="10.5" style="16" customWidth="1"/>
    <col min="761" max="1006" width="9" style="16"/>
    <col min="1007" max="1008" width="2.625" style="16" customWidth="1"/>
    <col min="1009" max="1009" width="10.5" style="16" customWidth="1"/>
    <col min="1010" max="1010" width="17.875" style="16" customWidth="1"/>
    <col min="1011" max="1011" width="21.625" style="16" customWidth="1"/>
    <col min="1012" max="1012" width="2.125" style="16" customWidth="1"/>
    <col min="1013" max="1013" width="17.875" style="16" customWidth="1"/>
    <col min="1014" max="1014" width="16.375" style="16" customWidth="1"/>
    <col min="1015" max="1015" width="11.625" style="16" customWidth="1"/>
    <col min="1016" max="1016" width="10.5" style="16" customWidth="1"/>
    <col min="1017" max="1262" width="9" style="16"/>
    <col min="1263" max="1264" width="2.625" style="16" customWidth="1"/>
    <col min="1265" max="1265" width="10.5" style="16" customWidth="1"/>
    <col min="1266" max="1266" width="17.875" style="16" customWidth="1"/>
    <col min="1267" max="1267" width="21.625" style="16" customWidth="1"/>
    <col min="1268" max="1268" width="2.125" style="16" customWidth="1"/>
    <col min="1269" max="1269" width="17.875" style="16" customWidth="1"/>
    <col min="1270" max="1270" width="16.375" style="16" customWidth="1"/>
    <col min="1271" max="1271" width="11.625" style="16" customWidth="1"/>
    <col min="1272" max="1272" width="10.5" style="16" customWidth="1"/>
    <col min="1273" max="1518" width="9" style="16"/>
    <col min="1519" max="1520" width="2.625" style="16" customWidth="1"/>
    <col min="1521" max="1521" width="10.5" style="16" customWidth="1"/>
    <col min="1522" max="1522" width="17.875" style="16" customWidth="1"/>
    <col min="1523" max="1523" width="21.625" style="16" customWidth="1"/>
    <col min="1524" max="1524" width="2.125" style="16" customWidth="1"/>
    <col min="1525" max="1525" width="17.875" style="16" customWidth="1"/>
    <col min="1526" max="1526" width="16.375" style="16" customWidth="1"/>
    <col min="1527" max="1527" width="11.625" style="16" customWidth="1"/>
    <col min="1528" max="1528" width="10.5" style="16" customWidth="1"/>
    <col min="1529" max="1774" width="9" style="16"/>
    <col min="1775" max="1776" width="2.625" style="16" customWidth="1"/>
    <col min="1777" max="1777" width="10.5" style="16" customWidth="1"/>
    <col min="1778" max="1778" width="17.875" style="16" customWidth="1"/>
    <col min="1779" max="1779" width="21.625" style="16" customWidth="1"/>
    <col min="1780" max="1780" width="2.125" style="16" customWidth="1"/>
    <col min="1781" max="1781" width="17.875" style="16" customWidth="1"/>
    <col min="1782" max="1782" width="16.375" style="16" customWidth="1"/>
    <col min="1783" max="1783" width="11.625" style="16" customWidth="1"/>
    <col min="1784" max="1784" width="10.5" style="16" customWidth="1"/>
    <col min="1785" max="2030" width="9" style="16"/>
    <col min="2031" max="2032" width="2.625" style="16" customWidth="1"/>
    <col min="2033" max="2033" width="10.5" style="16" customWidth="1"/>
    <col min="2034" max="2034" width="17.875" style="16" customWidth="1"/>
    <col min="2035" max="2035" width="21.625" style="16" customWidth="1"/>
    <col min="2036" max="2036" width="2.125" style="16" customWidth="1"/>
    <col min="2037" max="2037" width="17.875" style="16" customWidth="1"/>
    <col min="2038" max="2038" width="16.375" style="16" customWidth="1"/>
    <col min="2039" max="2039" width="11.625" style="16" customWidth="1"/>
    <col min="2040" max="2040" width="10.5" style="16" customWidth="1"/>
    <col min="2041" max="2286" width="9" style="16"/>
    <col min="2287" max="2288" width="2.625" style="16" customWidth="1"/>
    <col min="2289" max="2289" width="10.5" style="16" customWidth="1"/>
    <col min="2290" max="2290" width="17.875" style="16" customWidth="1"/>
    <col min="2291" max="2291" width="21.625" style="16" customWidth="1"/>
    <col min="2292" max="2292" width="2.125" style="16" customWidth="1"/>
    <col min="2293" max="2293" width="17.875" style="16" customWidth="1"/>
    <col min="2294" max="2294" width="16.375" style="16" customWidth="1"/>
    <col min="2295" max="2295" width="11.625" style="16" customWidth="1"/>
    <col min="2296" max="2296" width="10.5" style="16" customWidth="1"/>
    <col min="2297" max="2542" width="9" style="16"/>
    <col min="2543" max="2544" width="2.625" style="16" customWidth="1"/>
    <col min="2545" max="2545" width="10.5" style="16" customWidth="1"/>
    <col min="2546" max="2546" width="17.875" style="16" customWidth="1"/>
    <col min="2547" max="2547" width="21.625" style="16" customWidth="1"/>
    <col min="2548" max="2548" width="2.125" style="16" customWidth="1"/>
    <col min="2549" max="2549" width="17.875" style="16" customWidth="1"/>
    <col min="2550" max="2550" width="16.375" style="16" customWidth="1"/>
    <col min="2551" max="2551" width="11.625" style="16" customWidth="1"/>
    <col min="2552" max="2552" width="10.5" style="16" customWidth="1"/>
    <col min="2553" max="2798" width="9" style="16"/>
    <col min="2799" max="2800" width="2.625" style="16" customWidth="1"/>
    <col min="2801" max="2801" width="10.5" style="16" customWidth="1"/>
    <col min="2802" max="2802" width="17.875" style="16" customWidth="1"/>
    <col min="2803" max="2803" width="21.625" style="16" customWidth="1"/>
    <col min="2804" max="2804" width="2.125" style="16" customWidth="1"/>
    <col min="2805" max="2805" width="17.875" style="16" customWidth="1"/>
    <col min="2806" max="2806" width="16.375" style="16" customWidth="1"/>
    <col min="2807" max="2807" width="11.625" style="16" customWidth="1"/>
    <col min="2808" max="2808" width="10.5" style="16" customWidth="1"/>
    <col min="2809" max="3054" width="9" style="16"/>
    <col min="3055" max="3056" width="2.625" style="16" customWidth="1"/>
    <col min="3057" max="3057" width="10.5" style="16" customWidth="1"/>
    <col min="3058" max="3058" width="17.875" style="16" customWidth="1"/>
    <col min="3059" max="3059" width="21.625" style="16" customWidth="1"/>
    <col min="3060" max="3060" width="2.125" style="16" customWidth="1"/>
    <col min="3061" max="3061" width="17.875" style="16" customWidth="1"/>
    <col min="3062" max="3062" width="16.375" style="16" customWidth="1"/>
    <col min="3063" max="3063" width="11.625" style="16" customWidth="1"/>
    <col min="3064" max="3064" width="10.5" style="16" customWidth="1"/>
    <col min="3065" max="3310" width="9" style="16"/>
    <col min="3311" max="3312" width="2.625" style="16" customWidth="1"/>
    <col min="3313" max="3313" width="10.5" style="16" customWidth="1"/>
    <col min="3314" max="3314" width="17.875" style="16" customWidth="1"/>
    <col min="3315" max="3315" width="21.625" style="16" customWidth="1"/>
    <col min="3316" max="3316" width="2.125" style="16" customWidth="1"/>
    <col min="3317" max="3317" width="17.875" style="16" customWidth="1"/>
    <col min="3318" max="3318" width="16.375" style="16" customWidth="1"/>
    <col min="3319" max="3319" width="11.625" style="16" customWidth="1"/>
    <col min="3320" max="3320" width="10.5" style="16" customWidth="1"/>
    <col min="3321" max="3566" width="9" style="16"/>
    <col min="3567" max="3568" width="2.625" style="16" customWidth="1"/>
    <col min="3569" max="3569" width="10.5" style="16" customWidth="1"/>
    <col min="3570" max="3570" width="17.875" style="16" customWidth="1"/>
    <col min="3571" max="3571" width="21.625" style="16" customWidth="1"/>
    <col min="3572" max="3572" width="2.125" style="16" customWidth="1"/>
    <col min="3573" max="3573" width="17.875" style="16" customWidth="1"/>
    <col min="3574" max="3574" width="16.375" style="16" customWidth="1"/>
    <col min="3575" max="3575" width="11.625" style="16" customWidth="1"/>
    <col min="3576" max="3576" width="10.5" style="16" customWidth="1"/>
    <col min="3577" max="3822" width="9" style="16"/>
    <col min="3823" max="3824" width="2.625" style="16" customWidth="1"/>
    <col min="3825" max="3825" width="10.5" style="16" customWidth="1"/>
    <col min="3826" max="3826" width="17.875" style="16" customWidth="1"/>
    <col min="3827" max="3827" width="21.625" style="16" customWidth="1"/>
    <col min="3828" max="3828" width="2.125" style="16" customWidth="1"/>
    <col min="3829" max="3829" width="17.875" style="16" customWidth="1"/>
    <col min="3830" max="3830" width="16.375" style="16" customWidth="1"/>
    <col min="3831" max="3831" width="11.625" style="16" customWidth="1"/>
    <col min="3832" max="3832" width="10.5" style="16" customWidth="1"/>
    <col min="3833" max="4078" width="9" style="16"/>
    <col min="4079" max="4080" width="2.625" style="16" customWidth="1"/>
    <col min="4081" max="4081" width="10.5" style="16" customWidth="1"/>
    <col min="4082" max="4082" width="17.875" style="16" customWidth="1"/>
    <col min="4083" max="4083" width="21.625" style="16" customWidth="1"/>
    <col min="4084" max="4084" width="2.125" style="16" customWidth="1"/>
    <col min="4085" max="4085" width="17.875" style="16" customWidth="1"/>
    <col min="4086" max="4086" width="16.375" style="16" customWidth="1"/>
    <col min="4087" max="4087" width="11.625" style="16" customWidth="1"/>
    <col min="4088" max="4088" width="10.5" style="16" customWidth="1"/>
    <col min="4089" max="4334" width="9" style="16"/>
    <col min="4335" max="4336" width="2.625" style="16" customWidth="1"/>
    <col min="4337" max="4337" width="10.5" style="16" customWidth="1"/>
    <col min="4338" max="4338" width="17.875" style="16" customWidth="1"/>
    <col min="4339" max="4339" width="21.625" style="16" customWidth="1"/>
    <col min="4340" max="4340" width="2.125" style="16" customWidth="1"/>
    <col min="4341" max="4341" width="17.875" style="16" customWidth="1"/>
    <col min="4342" max="4342" width="16.375" style="16" customWidth="1"/>
    <col min="4343" max="4343" width="11.625" style="16" customWidth="1"/>
    <col min="4344" max="4344" width="10.5" style="16" customWidth="1"/>
    <col min="4345" max="4590" width="9" style="16"/>
    <col min="4591" max="4592" width="2.625" style="16" customWidth="1"/>
    <col min="4593" max="4593" width="10.5" style="16" customWidth="1"/>
    <col min="4594" max="4594" width="17.875" style="16" customWidth="1"/>
    <col min="4595" max="4595" width="21.625" style="16" customWidth="1"/>
    <col min="4596" max="4596" width="2.125" style="16" customWidth="1"/>
    <col min="4597" max="4597" width="17.875" style="16" customWidth="1"/>
    <col min="4598" max="4598" width="16.375" style="16" customWidth="1"/>
    <col min="4599" max="4599" width="11.625" style="16" customWidth="1"/>
    <col min="4600" max="4600" width="10.5" style="16" customWidth="1"/>
    <col min="4601" max="4846" width="9" style="16"/>
    <col min="4847" max="4848" width="2.625" style="16" customWidth="1"/>
    <col min="4849" max="4849" width="10.5" style="16" customWidth="1"/>
    <col min="4850" max="4850" width="17.875" style="16" customWidth="1"/>
    <col min="4851" max="4851" width="21.625" style="16" customWidth="1"/>
    <col min="4852" max="4852" width="2.125" style="16" customWidth="1"/>
    <col min="4853" max="4853" width="17.875" style="16" customWidth="1"/>
    <col min="4854" max="4854" width="16.375" style="16" customWidth="1"/>
    <col min="4855" max="4855" width="11.625" style="16" customWidth="1"/>
    <col min="4856" max="4856" width="10.5" style="16" customWidth="1"/>
    <col min="4857" max="5102" width="9" style="16"/>
    <col min="5103" max="5104" width="2.625" style="16" customWidth="1"/>
    <col min="5105" max="5105" width="10.5" style="16" customWidth="1"/>
    <col min="5106" max="5106" width="17.875" style="16" customWidth="1"/>
    <col min="5107" max="5107" width="21.625" style="16" customWidth="1"/>
    <col min="5108" max="5108" width="2.125" style="16" customWidth="1"/>
    <col min="5109" max="5109" width="17.875" style="16" customWidth="1"/>
    <col min="5110" max="5110" width="16.375" style="16" customWidth="1"/>
    <col min="5111" max="5111" width="11.625" style="16" customWidth="1"/>
    <col min="5112" max="5112" width="10.5" style="16" customWidth="1"/>
    <col min="5113" max="5358" width="9" style="16"/>
    <col min="5359" max="5360" width="2.625" style="16" customWidth="1"/>
    <col min="5361" max="5361" width="10.5" style="16" customWidth="1"/>
    <col min="5362" max="5362" width="17.875" style="16" customWidth="1"/>
    <col min="5363" max="5363" width="21.625" style="16" customWidth="1"/>
    <col min="5364" max="5364" width="2.125" style="16" customWidth="1"/>
    <col min="5365" max="5365" width="17.875" style="16" customWidth="1"/>
    <col min="5366" max="5366" width="16.375" style="16" customWidth="1"/>
    <col min="5367" max="5367" width="11.625" style="16" customWidth="1"/>
    <col min="5368" max="5368" width="10.5" style="16" customWidth="1"/>
    <col min="5369" max="5614" width="9" style="16"/>
    <col min="5615" max="5616" width="2.625" style="16" customWidth="1"/>
    <col min="5617" max="5617" width="10.5" style="16" customWidth="1"/>
    <col min="5618" max="5618" width="17.875" style="16" customWidth="1"/>
    <col min="5619" max="5619" width="21.625" style="16" customWidth="1"/>
    <col min="5620" max="5620" width="2.125" style="16" customWidth="1"/>
    <col min="5621" max="5621" width="17.875" style="16" customWidth="1"/>
    <col min="5622" max="5622" width="16.375" style="16" customWidth="1"/>
    <col min="5623" max="5623" width="11.625" style="16" customWidth="1"/>
    <col min="5624" max="5624" width="10.5" style="16" customWidth="1"/>
    <col min="5625" max="5870" width="9" style="16"/>
    <col min="5871" max="5872" width="2.625" style="16" customWidth="1"/>
    <col min="5873" max="5873" width="10.5" style="16" customWidth="1"/>
    <col min="5874" max="5874" width="17.875" style="16" customWidth="1"/>
    <col min="5875" max="5875" width="21.625" style="16" customWidth="1"/>
    <col min="5876" max="5876" width="2.125" style="16" customWidth="1"/>
    <col min="5877" max="5877" width="17.875" style="16" customWidth="1"/>
    <col min="5878" max="5878" width="16.375" style="16" customWidth="1"/>
    <col min="5879" max="5879" width="11.625" style="16" customWidth="1"/>
    <col min="5880" max="5880" width="10.5" style="16" customWidth="1"/>
    <col min="5881" max="6126" width="9" style="16"/>
    <col min="6127" max="6128" width="2.625" style="16" customWidth="1"/>
    <col min="6129" max="6129" width="10.5" style="16" customWidth="1"/>
    <col min="6130" max="6130" width="17.875" style="16" customWidth="1"/>
    <col min="6131" max="6131" width="21.625" style="16" customWidth="1"/>
    <col min="6132" max="6132" width="2.125" style="16" customWidth="1"/>
    <col min="6133" max="6133" width="17.875" style="16" customWidth="1"/>
    <col min="6134" max="6134" width="16.375" style="16" customWidth="1"/>
    <col min="6135" max="6135" width="11.625" style="16" customWidth="1"/>
    <col min="6136" max="6136" width="10.5" style="16" customWidth="1"/>
    <col min="6137" max="6382" width="9" style="16"/>
    <col min="6383" max="6384" width="2.625" style="16" customWidth="1"/>
    <col min="6385" max="6385" width="10.5" style="16" customWidth="1"/>
    <col min="6386" max="6386" width="17.875" style="16" customWidth="1"/>
    <col min="6387" max="6387" width="21.625" style="16" customWidth="1"/>
    <col min="6388" max="6388" width="2.125" style="16" customWidth="1"/>
    <col min="6389" max="6389" width="17.875" style="16" customWidth="1"/>
    <col min="6390" max="6390" width="16.375" style="16" customWidth="1"/>
    <col min="6391" max="6391" width="11.625" style="16" customWidth="1"/>
    <col min="6392" max="6392" width="10.5" style="16" customWidth="1"/>
    <col min="6393" max="6638" width="9" style="16"/>
    <col min="6639" max="6640" width="2.625" style="16" customWidth="1"/>
    <col min="6641" max="6641" width="10.5" style="16" customWidth="1"/>
    <col min="6642" max="6642" width="17.875" style="16" customWidth="1"/>
    <col min="6643" max="6643" width="21.625" style="16" customWidth="1"/>
    <col min="6644" max="6644" width="2.125" style="16" customWidth="1"/>
    <col min="6645" max="6645" width="17.875" style="16" customWidth="1"/>
    <col min="6646" max="6646" width="16.375" style="16" customWidth="1"/>
    <col min="6647" max="6647" width="11.625" style="16" customWidth="1"/>
    <col min="6648" max="6648" width="10.5" style="16" customWidth="1"/>
    <col min="6649" max="6894" width="9" style="16"/>
    <col min="6895" max="6896" width="2.625" style="16" customWidth="1"/>
    <col min="6897" max="6897" width="10.5" style="16" customWidth="1"/>
    <col min="6898" max="6898" width="17.875" style="16" customWidth="1"/>
    <col min="6899" max="6899" width="21.625" style="16" customWidth="1"/>
    <col min="6900" max="6900" width="2.125" style="16" customWidth="1"/>
    <col min="6901" max="6901" width="17.875" style="16" customWidth="1"/>
    <col min="6902" max="6902" width="16.375" style="16" customWidth="1"/>
    <col min="6903" max="6903" width="11.625" style="16" customWidth="1"/>
    <col min="6904" max="6904" width="10.5" style="16" customWidth="1"/>
    <col min="6905" max="7150" width="9" style="16"/>
    <col min="7151" max="7152" width="2.625" style="16" customWidth="1"/>
    <col min="7153" max="7153" width="10.5" style="16" customWidth="1"/>
    <col min="7154" max="7154" width="17.875" style="16" customWidth="1"/>
    <col min="7155" max="7155" width="21.625" style="16" customWidth="1"/>
    <col min="7156" max="7156" width="2.125" style="16" customWidth="1"/>
    <col min="7157" max="7157" width="17.875" style="16" customWidth="1"/>
    <col min="7158" max="7158" width="16.375" style="16" customWidth="1"/>
    <col min="7159" max="7159" width="11.625" style="16" customWidth="1"/>
    <col min="7160" max="7160" width="10.5" style="16" customWidth="1"/>
    <col min="7161" max="7406" width="9" style="16"/>
    <col min="7407" max="7408" width="2.625" style="16" customWidth="1"/>
    <col min="7409" max="7409" width="10.5" style="16" customWidth="1"/>
    <col min="7410" max="7410" width="17.875" style="16" customWidth="1"/>
    <col min="7411" max="7411" width="21.625" style="16" customWidth="1"/>
    <col min="7412" max="7412" width="2.125" style="16" customWidth="1"/>
    <col min="7413" max="7413" width="17.875" style="16" customWidth="1"/>
    <col min="7414" max="7414" width="16.375" style="16" customWidth="1"/>
    <col min="7415" max="7415" width="11.625" style="16" customWidth="1"/>
    <col min="7416" max="7416" width="10.5" style="16" customWidth="1"/>
    <col min="7417" max="7662" width="9" style="16"/>
    <col min="7663" max="7664" width="2.625" style="16" customWidth="1"/>
    <col min="7665" max="7665" width="10.5" style="16" customWidth="1"/>
    <col min="7666" max="7666" width="17.875" style="16" customWidth="1"/>
    <col min="7667" max="7667" width="21.625" style="16" customWidth="1"/>
    <col min="7668" max="7668" width="2.125" style="16" customWidth="1"/>
    <col min="7669" max="7669" width="17.875" style="16" customWidth="1"/>
    <col min="7670" max="7670" width="16.375" style="16" customWidth="1"/>
    <col min="7671" max="7671" width="11.625" style="16" customWidth="1"/>
    <col min="7672" max="7672" width="10.5" style="16" customWidth="1"/>
    <col min="7673" max="7918" width="9" style="16"/>
    <col min="7919" max="7920" width="2.625" style="16" customWidth="1"/>
    <col min="7921" max="7921" width="10.5" style="16" customWidth="1"/>
    <col min="7922" max="7922" width="17.875" style="16" customWidth="1"/>
    <col min="7923" max="7923" width="21.625" style="16" customWidth="1"/>
    <col min="7924" max="7924" width="2.125" style="16" customWidth="1"/>
    <col min="7925" max="7925" width="17.875" style="16" customWidth="1"/>
    <col min="7926" max="7926" width="16.375" style="16" customWidth="1"/>
    <col min="7927" max="7927" width="11.625" style="16" customWidth="1"/>
    <col min="7928" max="7928" width="10.5" style="16" customWidth="1"/>
    <col min="7929" max="8174" width="9" style="16"/>
    <col min="8175" max="8176" width="2.625" style="16" customWidth="1"/>
    <col min="8177" max="8177" width="10.5" style="16" customWidth="1"/>
    <col min="8178" max="8178" width="17.875" style="16" customWidth="1"/>
    <col min="8179" max="8179" width="21.625" style="16" customWidth="1"/>
    <col min="8180" max="8180" width="2.125" style="16" customWidth="1"/>
    <col min="8181" max="8181" width="17.875" style="16" customWidth="1"/>
    <col min="8182" max="8182" width="16.375" style="16" customWidth="1"/>
    <col min="8183" max="8183" width="11.625" style="16" customWidth="1"/>
    <col min="8184" max="8184" width="10.5" style="16" customWidth="1"/>
    <col min="8185" max="8430" width="9" style="16"/>
    <col min="8431" max="8432" width="2.625" style="16" customWidth="1"/>
    <col min="8433" max="8433" width="10.5" style="16" customWidth="1"/>
    <col min="8434" max="8434" width="17.875" style="16" customWidth="1"/>
    <col min="8435" max="8435" width="21.625" style="16" customWidth="1"/>
    <col min="8436" max="8436" width="2.125" style="16" customWidth="1"/>
    <col min="8437" max="8437" width="17.875" style="16" customWidth="1"/>
    <col min="8438" max="8438" width="16.375" style="16" customWidth="1"/>
    <col min="8439" max="8439" width="11.625" style="16" customWidth="1"/>
    <col min="8440" max="8440" width="10.5" style="16" customWidth="1"/>
    <col min="8441" max="8686" width="9" style="16"/>
    <col min="8687" max="8688" width="2.625" style="16" customWidth="1"/>
    <col min="8689" max="8689" width="10.5" style="16" customWidth="1"/>
    <col min="8690" max="8690" width="17.875" style="16" customWidth="1"/>
    <col min="8691" max="8691" width="21.625" style="16" customWidth="1"/>
    <col min="8692" max="8692" width="2.125" style="16" customWidth="1"/>
    <col min="8693" max="8693" width="17.875" style="16" customWidth="1"/>
    <col min="8694" max="8694" width="16.375" style="16" customWidth="1"/>
    <col min="8695" max="8695" width="11.625" style="16" customWidth="1"/>
    <col min="8696" max="8696" width="10.5" style="16" customWidth="1"/>
    <col min="8697" max="8942" width="9" style="16"/>
    <col min="8943" max="8944" width="2.625" style="16" customWidth="1"/>
    <col min="8945" max="8945" width="10.5" style="16" customWidth="1"/>
    <col min="8946" max="8946" width="17.875" style="16" customWidth="1"/>
    <col min="8947" max="8947" width="21.625" style="16" customWidth="1"/>
    <col min="8948" max="8948" width="2.125" style="16" customWidth="1"/>
    <col min="8949" max="8949" width="17.875" style="16" customWidth="1"/>
    <col min="8950" max="8950" width="16.375" style="16" customWidth="1"/>
    <col min="8951" max="8951" width="11.625" style="16" customWidth="1"/>
    <col min="8952" max="8952" width="10.5" style="16" customWidth="1"/>
    <col min="8953" max="9198" width="9" style="16"/>
    <col min="9199" max="9200" width="2.625" style="16" customWidth="1"/>
    <col min="9201" max="9201" width="10.5" style="16" customWidth="1"/>
    <col min="9202" max="9202" width="17.875" style="16" customWidth="1"/>
    <col min="9203" max="9203" width="21.625" style="16" customWidth="1"/>
    <col min="9204" max="9204" width="2.125" style="16" customWidth="1"/>
    <col min="9205" max="9205" width="17.875" style="16" customWidth="1"/>
    <col min="9206" max="9206" width="16.375" style="16" customWidth="1"/>
    <col min="9207" max="9207" width="11.625" style="16" customWidth="1"/>
    <col min="9208" max="9208" width="10.5" style="16" customWidth="1"/>
    <col min="9209" max="9454" width="9" style="16"/>
    <col min="9455" max="9456" width="2.625" style="16" customWidth="1"/>
    <col min="9457" max="9457" width="10.5" style="16" customWidth="1"/>
    <col min="9458" max="9458" width="17.875" style="16" customWidth="1"/>
    <col min="9459" max="9459" width="21.625" style="16" customWidth="1"/>
    <col min="9460" max="9460" width="2.125" style="16" customWidth="1"/>
    <col min="9461" max="9461" width="17.875" style="16" customWidth="1"/>
    <col min="9462" max="9462" width="16.375" style="16" customWidth="1"/>
    <col min="9463" max="9463" width="11.625" style="16" customWidth="1"/>
    <col min="9464" max="9464" width="10.5" style="16" customWidth="1"/>
    <col min="9465" max="9710" width="9" style="16"/>
    <col min="9711" max="9712" width="2.625" style="16" customWidth="1"/>
    <col min="9713" max="9713" width="10.5" style="16" customWidth="1"/>
    <col min="9714" max="9714" width="17.875" style="16" customWidth="1"/>
    <col min="9715" max="9715" width="21.625" style="16" customWidth="1"/>
    <col min="9716" max="9716" width="2.125" style="16" customWidth="1"/>
    <col min="9717" max="9717" width="17.875" style="16" customWidth="1"/>
    <col min="9718" max="9718" width="16.375" style="16" customWidth="1"/>
    <col min="9719" max="9719" width="11.625" style="16" customWidth="1"/>
    <col min="9720" max="9720" width="10.5" style="16" customWidth="1"/>
    <col min="9721" max="9966" width="9" style="16"/>
    <col min="9967" max="9968" width="2.625" style="16" customWidth="1"/>
    <col min="9969" max="9969" width="10.5" style="16" customWidth="1"/>
    <col min="9970" max="9970" width="17.875" style="16" customWidth="1"/>
    <col min="9971" max="9971" width="21.625" style="16" customWidth="1"/>
    <col min="9972" max="9972" width="2.125" style="16" customWidth="1"/>
    <col min="9973" max="9973" width="17.875" style="16" customWidth="1"/>
    <col min="9974" max="9974" width="16.375" style="16" customWidth="1"/>
    <col min="9975" max="9975" width="11.625" style="16" customWidth="1"/>
    <col min="9976" max="9976" width="10.5" style="16" customWidth="1"/>
    <col min="9977" max="10222" width="9" style="16"/>
    <col min="10223" max="10224" width="2.625" style="16" customWidth="1"/>
    <col min="10225" max="10225" width="10.5" style="16" customWidth="1"/>
    <col min="10226" max="10226" width="17.875" style="16" customWidth="1"/>
    <col min="10227" max="10227" width="21.625" style="16" customWidth="1"/>
    <col min="10228" max="10228" width="2.125" style="16" customWidth="1"/>
    <col min="10229" max="10229" width="17.875" style="16" customWidth="1"/>
    <col min="10230" max="10230" width="16.375" style="16" customWidth="1"/>
    <col min="10231" max="10231" width="11.625" style="16" customWidth="1"/>
    <col min="10232" max="10232" width="10.5" style="16" customWidth="1"/>
    <col min="10233" max="10478" width="9" style="16"/>
    <col min="10479" max="10480" width="2.625" style="16" customWidth="1"/>
    <col min="10481" max="10481" width="10.5" style="16" customWidth="1"/>
    <col min="10482" max="10482" width="17.875" style="16" customWidth="1"/>
    <col min="10483" max="10483" width="21.625" style="16" customWidth="1"/>
    <col min="10484" max="10484" width="2.125" style="16" customWidth="1"/>
    <col min="10485" max="10485" width="17.875" style="16" customWidth="1"/>
    <col min="10486" max="10486" width="16.375" style="16" customWidth="1"/>
    <col min="10487" max="10487" width="11.625" style="16" customWidth="1"/>
    <col min="10488" max="10488" width="10.5" style="16" customWidth="1"/>
    <col min="10489" max="10734" width="9" style="16"/>
    <col min="10735" max="10736" width="2.625" style="16" customWidth="1"/>
    <col min="10737" max="10737" width="10.5" style="16" customWidth="1"/>
    <col min="10738" max="10738" width="17.875" style="16" customWidth="1"/>
    <col min="10739" max="10739" width="21.625" style="16" customWidth="1"/>
    <col min="10740" max="10740" width="2.125" style="16" customWidth="1"/>
    <col min="10741" max="10741" width="17.875" style="16" customWidth="1"/>
    <col min="10742" max="10742" width="16.375" style="16" customWidth="1"/>
    <col min="10743" max="10743" width="11.625" style="16" customWidth="1"/>
    <col min="10744" max="10744" width="10.5" style="16" customWidth="1"/>
    <col min="10745" max="10990" width="9" style="16"/>
    <col min="10991" max="10992" width="2.625" style="16" customWidth="1"/>
    <col min="10993" max="10993" width="10.5" style="16" customWidth="1"/>
    <col min="10994" max="10994" width="17.875" style="16" customWidth="1"/>
    <col min="10995" max="10995" width="21.625" style="16" customWidth="1"/>
    <col min="10996" max="10996" width="2.125" style="16" customWidth="1"/>
    <col min="10997" max="10997" width="17.875" style="16" customWidth="1"/>
    <col min="10998" max="10998" width="16.375" style="16" customWidth="1"/>
    <col min="10999" max="10999" width="11.625" style="16" customWidth="1"/>
    <col min="11000" max="11000" width="10.5" style="16" customWidth="1"/>
    <col min="11001" max="11246" width="9" style="16"/>
    <col min="11247" max="11248" width="2.625" style="16" customWidth="1"/>
    <col min="11249" max="11249" width="10.5" style="16" customWidth="1"/>
    <col min="11250" max="11250" width="17.875" style="16" customWidth="1"/>
    <col min="11251" max="11251" width="21.625" style="16" customWidth="1"/>
    <col min="11252" max="11252" width="2.125" style="16" customWidth="1"/>
    <col min="11253" max="11253" width="17.875" style="16" customWidth="1"/>
    <col min="11254" max="11254" width="16.375" style="16" customWidth="1"/>
    <col min="11255" max="11255" width="11.625" style="16" customWidth="1"/>
    <col min="11256" max="11256" width="10.5" style="16" customWidth="1"/>
    <col min="11257" max="11502" width="9" style="16"/>
    <col min="11503" max="11504" width="2.625" style="16" customWidth="1"/>
    <col min="11505" max="11505" width="10.5" style="16" customWidth="1"/>
    <col min="11506" max="11506" width="17.875" style="16" customWidth="1"/>
    <col min="11507" max="11507" width="21.625" style="16" customWidth="1"/>
    <col min="11508" max="11508" width="2.125" style="16" customWidth="1"/>
    <col min="11509" max="11509" width="17.875" style="16" customWidth="1"/>
    <col min="11510" max="11510" width="16.375" style="16" customWidth="1"/>
    <col min="11511" max="11511" width="11.625" style="16" customWidth="1"/>
    <col min="11512" max="11512" width="10.5" style="16" customWidth="1"/>
    <col min="11513" max="11758" width="9" style="16"/>
    <col min="11759" max="11760" width="2.625" style="16" customWidth="1"/>
    <col min="11761" max="11761" width="10.5" style="16" customWidth="1"/>
    <col min="11762" max="11762" width="17.875" style="16" customWidth="1"/>
    <col min="11763" max="11763" width="21.625" style="16" customWidth="1"/>
    <col min="11764" max="11764" width="2.125" style="16" customWidth="1"/>
    <col min="11765" max="11765" width="17.875" style="16" customWidth="1"/>
    <col min="11766" max="11766" width="16.375" style="16" customWidth="1"/>
    <col min="11767" max="11767" width="11.625" style="16" customWidth="1"/>
    <col min="11768" max="11768" width="10.5" style="16" customWidth="1"/>
    <col min="11769" max="12014" width="9" style="16"/>
    <col min="12015" max="12016" width="2.625" style="16" customWidth="1"/>
    <col min="12017" max="12017" width="10.5" style="16" customWidth="1"/>
    <col min="12018" max="12018" width="17.875" style="16" customWidth="1"/>
    <col min="12019" max="12019" width="21.625" style="16" customWidth="1"/>
    <col min="12020" max="12020" width="2.125" style="16" customWidth="1"/>
    <col min="12021" max="12021" width="17.875" style="16" customWidth="1"/>
    <col min="12022" max="12022" width="16.375" style="16" customWidth="1"/>
    <col min="12023" max="12023" width="11.625" style="16" customWidth="1"/>
    <col min="12024" max="12024" width="10.5" style="16" customWidth="1"/>
    <col min="12025" max="12270" width="9" style="16"/>
    <col min="12271" max="12272" width="2.625" style="16" customWidth="1"/>
    <col min="12273" max="12273" width="10.5" style="16" customWidth="1"/>
    <col min="12274" max="12274" width="17.875" style="16" customWidth="1"/>
    <col min="12275" max="12275" width="21.625" style="16" customWidth="1"/>
    <col min="12276" max="12276" width="2.125" style="16" customWidth="1"/>
    <col min="12277" max="12277" width="17.875" style="16" customWidth="1"/>
    <col min="12278" max="12278" width="16.375" style="16" customWidth="1"/>
    <col min="12279" max="12279" width="11.625" style="16" customWidth="1"/>
    <col min="12280" max="12280" width="10.5" style="16" customWidth="1"/>
    <col min="12281" max="12526" width="9" style="16"/>
    <col min="12527" max="12528" width="2.625" style="16" customWidth="1"/>
    <col min="12529" max="12529" width="10.5" style="16" customWidth="1"/>
    <col min="12530" max="12530" width="17.875" style="16" customWidth="1"/>
    <col min="12531" max="12531" width="21.625" style="16" customWidth="1"/>
    <col min="12532" max="12532" width="2.125" style="16" customWidth="1"/>
    <col min="12533" max="12533" width="17.875" style="16" customWidth="1"/>
    <col min="12534" max="12534" width="16.375" style="16" customWidth="1"/>
    <col min="12535" max="12535" width="11.625" style="16" customWidth="1"/>
    <col min="12536" max="12536" width="10.5" style="16" customWidth="1"/>
    <col min="12537" max="12782" width="9" style="16"/>
    <col min="12783" max="12784" width="2.625" style="16" customWidth="1"/>
    <col min="12785" max="12785" width="10.5" style="16" customWidth="1"/>
    <col min="12786" max="12786" width="17.875" style="16" customWidth="1"/>
    <col min="12787" max="12787" width="21.625" style="16" customWidth="1"/>
    <col min="12788" max="12788" width="2.125" style="16" customWidth="1"/>
    <col min="12789" max="12789" width="17.875" style="16" customWidth="1"/>
    <col min="12790" max="12790" width="16.375" style="16" customWidth="1"/>
    <col min="12791" max="12791" width="11.625" style="16" customWidth="1"/>
    <col min="12792" max="12792" width="10.5" style="16" customWidth="1"/>
    <col min="12793" max="13038" width="9" style="16"/>
    <col min="13039" max="13040" width="2.625" style="16" customWidth="1"/>
    <col min="13041" max="13041" width="10.5" style="16" customWidth="1"/>
    <col min="13042" max="13042" width="17.875" style="16" customWidth="1"/>
    <col min="13043" max="13043" width="21.625" style="16" customWidth="1"/>
    <col min="13044" max="13044" width="2.125" style="16" customWidth="1"/>
    <col min="13045" max="13045" width="17.875" style="16" customWidth="1"/>
    <col min="13046" max="13046" width="16.375" style="16" customWidth="1"/>
    <col min="13047" max="13047" width="11.625" style="16" customWidth="1"/>
    <col min="13048" max="13048" width="10.5" style="16" customWidth="1"/>
    <col min="13049" max="13294" width="9" style="16"/>
    <col min="13295" max="13296" width="2.625" style="16" customWidth="1"/>
    <col min="13297" max="13297" width="10.5" style="16" customWidth="1"/>
    <col min="13298" max="13298" width="17.875" style="16" customWidth="1"/>
    <col min="13299" max="13299" width="21.625" style="16" customWidth="1"/>
    <col min="13300" max="13300" width="2.125" style="16" customWidth="1"/>
    <col min="13301" max="13301" width="17.875" style="16" customWidth="1"/>
    <col min="13302" max="13302" width="16.375" style="16" customWidth="1"/>
    <col min="13303" max="13303" width="11.625" style="16" customWidth="1"/>
    <col min="13304" max="13304" width="10.5" style="16" customWidth="1"/>
    <col min="13305" max="13550" width="9" style="16"/>
    <col min="13551" max="13552" width="2.625" style="16" customWidth="1"/>
    <col min="13553" max="13553" width="10.5" style="16" customWidth="1"/>
    <col min="13554" max="13554" width="17.875" style="16" customWidth="1"/>
    <col min="13555" max="13555" width="21.625" style="16" customWidth="1"/>
    <col min="13556" max="13556" width="2.125" style="16" customWidth="1"/>
    <col min="13557" max="13557" width="17.875" style="16" customWidth="1"/>
    <col min="13558" max="13558" width="16.375" style="16" customWidth="1"/>
    <col min="13559" max="13559" width="11.625" style="16" customWidth="1"/>
    <col min="13560" max="13560" width="10.5" style="16" customWidth="1"/>
    <col min="13561" max="13806" width="9" style="16"/>
    <col min="13807" max="13808" width="2.625" style="16" customWidth="1"/>
    <col min="13809" max="13809" width="10.5" style="16" customWidth="1"/>
    <col min="13810" max="13810" width="17.875" style="16" customWidth="1"/>
    <col min="13811" max="13811" width="21.625" style="16" customWidth="1"/>
    <col min="13812" max="13812" width="2.125" style="16" customWidth="1"/>
    <col min="13813" max="13813" width="17.875" style="16" customWidth="1"/>
    <col min="13814" max="13814" width="16.375" style="16" customWidth="1"/>
    <col min="13815" max="13815" width="11.625" style="16" customWidth="1"/>
    <col min="13816" max="13816" width="10.5" style="16" customWidth="1"/>
    <col min="13817" max="14062" width="9" style="16"/>
    <col min="14063" max="14064" width="2.625" style="16" customWidth="1"/>
    <col min="14065" max="14065" width="10.5" style="16" customWidth="1"/>
    <col min="14066" max="14066" width="17.875" style="16" customWidth="1"/>
    <col min="14067" max="14067" width="21.625" style="16" customWidth="1"/>
    <col min="14068" max="14068" width="2.125" style="16" customWidth="1"/>
    <col min="14069" max="14069" width="17.875" style="16" customWidth="1"/>
    <col min="14070" max="14070" width="16.375" style="16" customWidth="1"/>
    <col min="14071" max="14071" width="11.625" style="16" customWidth="1"/>
    <col min="14072" max="14072" width="10.5" style="16" customWidth="1"/>
    <col min="14073" max="14318" width="9" style="16"/>
    <col min="14319" max="14320" width="2.625" style="16" customWidth="1"/>
    <col min="14321" max="14321" width="10.5" style="16" customWidth="1"/>
    <col min="14322" max="14322" width="17.875" style="16" customWidth="1"/>
    <col min="14323" max="14323" width="21.625" style="16" customWidth="1"/>
    <col min="14324" max="14324" width="2.125" style="16" customWidth="1"/>
    <col min="14325" max="14325" width="17.875" style="16" customWidth="1"/>
    <col min="14326" max="14326" width="16.375" style="16" customWidth="1"/>
    <col min="14327" max="14327" width="11.625" style="16" customWidth="1"/>
    <col min="14328" max="14328" width="10.5" style="16" customWidth="1"/>
    <col min="14329" max="14574" width="9" style="16"/>
    <col min="14575" max="14576" width="2.625" style="16" customWidth="1"/>
    <col min="14577" max="14577" width="10.5" style="16" customWidth="1"/>
    <col min="14578" max="14578" width="17.875" style="16" customWidth="1"/>
    <col min="14579" max="14579" width="21.625" style="16" customWidth="1"/>
    <col min="14580" max="14580" width="2.125" style="16" customWidth="1"/>
    <col min="14581" max="14581" width="17.875" style="16" customWidth="1"/>
    <col min="14582" max="14582" width="16.375" style="16" customWidth="1"/>
    <col min="14583" max="14583" width="11.625" style="16" customWidth="1"/>
    <col min="14584" max="14584" width="10.5" style="16" customWidth="1"/>
    <col min="14585" max="14830" width="9" style="16"/>
    <col min="14831" max="14832" width="2.625" style="16" customWidth="1"/>
    <col min="14833" max="14833" width="10.5" style="16" customWidth="1"/>
    <col min="14834" max="14834" width="17.875" style="16" customWidth="1"/>
    <col min="14835" max="14835" width="21.625" style="16" customWidth="1"/>
    <col min="14836" max="14836" width="2.125" style="16" customWidth="1"/>
    <col min="14837" max="14837" width="17.875" style="16" customWidth="1"/>
    <col min="14838" max="14838" width="16.375" style="16" customWidth="1"/>
    <col min="14839" max="14839" width="11.625" style="16" customWidth="1"/>
    <col min="14840" max="14840" width="10.5" style="16" customWidth="1"/>
    <col min="14841" max="15086" width="9" style="16"/>
    <col min="15087" max="15088" width="2.625" style="16" customWidth="1"/>
    <col min="15089" max="15089" width="10.5" style="16" customWidth="1"/>
    <col min="15090" max="15090" width="17.875" style="16" customWidth="1"/>
    <col min="15091" max="15091" width="21.625" style="16" customWidth="1"/>
    <col min="15092" max="15092" width="2.125" style="16" customWidth="1"/>
    <col min="15093" max="15093" width="17.875" style="16" customWidth="1"/>
    <col min="15094" max="15094" width="16.375" style="16" customWidth="1"/>
    <col min="15095" max="15095" width="11.625" style="16" customWidth="1"/>
    <col min="15096" max="15096" width="10.5" style="16" customWidth="1"/>
    <col min="15097" max="15342" width="9" style="16"/>
    <col min="15343" max="15344" width="2.625" style="16" customWidth="1"/>
    <col min="15345" max="15345" width="10.5" style="16" customWidth="1"/>
    <col min="15346" max="15346" width="17.875" style="16" customWidth="1"/>
    <col min="15347" max="15347" width="21.625" style="16" customWidth="1"/>
    <col min="15348" max="15348" width="2.125" style="16" customWidth="1"/>
    <col min="15349" max="15349" width="17.875" style="16" customWidth="1"/>
    <col min="15350" max="15350" width="16.375" style="16" customWidth="1"/>
    <col min="15351" max="15351" width="11.625" style="16" customWidth="1"/>
    <col min="15352" max="15352" width="10.5" style="16" customWidth="1"/>
    <col min="15353" max="15598" width="9" style="16"/>
    <col min="15599" max="15600" width="2.625" style="16" customWidth="1"/>
    <col min="15601" max="15601" width="10.5" style="16" customWidth="1"/>
    <col min="15602" max="15602" width="17.875" style="16" customWidth="1"/>
    <col min="15603" max="15603" width="21.625" style="16" customWidth="1"/>
    <col min="15604" max="15604" width="2.125" style="16" customWidth="1"/>
    <col min="15605" max="15605" width="17.875" style="16" customWidth="1"/>
    <col min="15606" max="15606" width="16.375" style="16" customWidth="1"/>
    <col min="15607" max="15607" width="11.625" style="16" customWidth="1"/>
    <col min="15608" max="15608" width="10.5" style="16" customWidth="1"/>
    <col min="15609" max="15854" width="9" style="16"/>
    <col min="15855" max="15856" width="2.625" style="16" customWidth="1"/>
    <col min="15857" max="15857" width="10.5" style="16" customWidth="1"/>
    <col min="15858" max="15858" width="17.875" style="16" customWidth="1"/>
    <col min="15859" max="15859" width="21.625" style="16" customWidth="1"/>
    <col min="15860" max="15860" width="2.125" style="16" customWidth="1"/>
    <col min="15861" max="15861" width="17.875" style="16" customWidth="1"/>
    <col min="15862" max="15862" width="16.375" style="16" customWidth="1"/>
    <col min="15863" max="15863" width="11.625" style="16" customWidth="1"/>
    <col min="15864" max="15864" width="10.5" style="16" customWidth="1"/>
    <col min="15865" max="16110" width="9" style="16"/>
    <col min="16111" max="16112" width="2.625" style="16" customWidth="1"/>
    <col min="16113" max="16113" width="10.5" style="16" customWidth="1"/>
    <col min="16114" max="16114" width="17.875" style="16" customWidth="1"/>
    <col min="16115" max="16115" width="21.625" style="16" customWidth="1"/>
    <col min="16116" max="16116" width="2.125" style="16" customWidth="1"/>
    <col min="16117" max="16117" width="17.875" style="16" customWidth="1"/>
    <col min="16118" max="16118" width="16.375" style="16" customWidth="1"/>
    <col min="16119" max="16119" width="11.625" style="16" customWidth="1"/>
    <col min="16120" max="16120" width="10.5" style="16" customWidth="1"/>
    <col min="16121" max="16384" width="9" style="16"/>
  </cols>
  <sheetData>
    <row r="1" spans="1:11" ht="30" customHeight="1">
      <c r="A1" s="127" t="s">
        <v>544</v>
      </c>
      <c r="B1" s="127"/>
      <c r="C1" s="127"/>
      <c r="D1" s="127"/>
      <c r="E1" s="127"/>
      <c r="F1" s="127"/>
      <c r="G1" s="127"/>
      <c r="H1" s="127"/>
      <c r="I1" s="127"/>
      <c r="J1" s="127"/>
    </row>
    <row r="2" spans="1:11" ht="16.899999999999999" customHeight="1">
      <c r="A2" s="128" t="s">
        <v>545</v>
      </c>
      <c r="B2" s="128"/>
      <c r="C2" s="128"/>
      <c r="D2" s="129" t="s">
        <v>616</v>
      </c>
      <c r="E2" s="129"/>
      <c r="F2" s="129"/>
      <c r="G2" s="17"/>
      <c r="H2" s="18"/>
      <c r="I2" s="19"/>
      <c r="J2" s="20" t="s">
        <v>546</v>
      </c>
    </row>
    <row r="3" spans="1:11" ht="18.95" customHeight="1">
      <c r="A3" s="130" t="s">
        <v>547</v>
      </c>
      <c r="B3" s="131"/>
      <c r="C3" s="131"/>
      <c r="D3" s="132"/>
      <c r="E3" s="21" t="s">
        <v>548</v>
      </c>
      <c r="F3" s="130" t="s">
        <v>549</v>
      </c>
      <c r="G3" s="131"/>
      <c r="H3" s="131"/>
      <c r="I3" s="132"/>
      <c r="J3" s="21" t="s">
        <v>550</v>
      </c>
    </row>
    <row r="4" spans="1:11" ht="18.95" customHeight="1">
      <c r="A4" s="22"/>
      <c r="B4" s="121" t="s">
        <v>551</v>
      </c>
      <c r="C4" s="121"/>
      <c r="D4" s="121"/>
      <c r="E4" s="23">
        <f>E5+E7+E10</f>
        <v>0</v>
      </c>
      <c r="F4" s="122"/>
      <c r="G4" s="123"/>
      <c r="H4" s="24"/>
      <c r="I4" s="25"/>
      <c r="J4" s="25"/>
    </row>
    <row r="5" spans="1:11" ht="18.95" customHeight="1">
      <c r="A5" s="26"/>
      <c r="C5" s="133" t="s">
        <v>552</v>
      </c>
      <c r="D5" s="133"/>
      <c r="E5" s="27">
        <f>E6</f>
        <v>0</v>
      </c>
      <c r="F5" s="28"/>
      <c r="G5" s="28"/>
      <c r="H5" s="28"/>
      <c r="I5" s="29"/>
      <c r="J5" s="29"/>
    </row>
    <row r="6" spans="1:11" ht="18.95" customHeight="1">
      <c r="A6" s="26"/>
      <c r="B6" s="30"/>
      <c r="C6" s="134" t="s">
        <v>553</v>
      </c>
      <c r="D6" s="135"/>
      <c r="E6" s="31">
        <f>동별집계표!F5</f>
        <v>0</v>
      </c>
      <c r="F6" s="122"/>
      <c r="G6" s="123"/>
      <c r="H6" s="24"/>
      <c r="I6" s="30"/>
      <c r="J6" s="30"/>
    </row>
    <row r="7" spans="1:11" ht="18.95" customHeight="1">
      <c r="A7" s="26"/>
      <c r="C7" s="133" t="s">
        <v>554</v>
      </c>
      <c r="D7" s="133"/>
      <c r="E7" s="27">
        <f>SUM(E8:E9)</f>
        <v>0</v>
      </c>
      <c r="F7" s="28"/>
      <c r="G7" s="28"/>
      <c r="H7" s="28"/>
      <c r="I7" s="29"/>
      <c r="J7" s="29"/>
    </row>
    <row r="8" spans="1:11" ht="18.95" customHeight="1">
      <c r="A8" s="26"/>
      <c r="B8" s="32"/>
      <c r="C8" s="124" t="s">
        <v>555</v>
      </c>
      <c r="D8" s="126"/>
      <c r="E8" s="33">
        <f>동별집계표!H5</f>
        <v>0</v>
      </c>
      <c r="F8" s="122"/>
      <c r="G8" s="123"/>
      <c r="H8" s="24"/>
      <c r="I8" s="30"/>
      <c r="J8" s="34"/>
    </row>
    <row r="9" spans="1:11" ht="18.95" customHeight="1">
      <c r="A9" s="26"/>
      <c r="B9" s="30"/>
      <c r="C9" s="124" t="s">
        <v>556</v>
      </c>
      <c r="D9" s="126"/>
      <c r="E9" s="33">
        <f>TRUNC(E8*$I$9)</f>
        <v>0</v>
      </c>
      <c r="F9" s="124" t="s">
        <v>557</v>
      </c>
      <c r="G9" s="125"/>
      <c r="H9" s="35"/>
      <c r="I9" s="116">
        <v>0.06</v>
      </c>
      <c r="J9" s="37"/>
      <c r="K9" s="16" t="s">
        <v>558</v>
      </c>
    </row>
    <row r="10" spans="1:11" ht="18.95" customHeight="1">
      <c r="A10" s="26"/>
      <c r="C10" s="136" t="s">
        <v>559</v>
      </c>
      <c r="D10" s="137"/>
      <c r="E10" s="38">
        <f>SUM(E11:E23)</f>
        <v>0</v>
      </c>
      <c r="F10" s="39"/>
      <c r="G10" s="28"/>
      <c r="H10" s="28"/>
      <c r="I10" s="40"/>
      <c r="J10" s="29"/>
    </row>
    <row r="11" spans="1:11" ht="18.95" customHeight="1">
      <c r="A11" s="26"/>
      <c r="B11" s="32"/>
      <c r="C11" s="124" t="s">
        <v>560</v>
      </c>
      <c r="D11" s="126"/>
      <c r="E11" s="33">
        <f>동별집계표!J5-동별집계표!J20</f>
        <v>0</v>
      </c>
      <c r="F11" s="122"/>
      <c r="G11" s="123"/>
      <c r="H11" s="24"/>
      <c r="I11" s="41"/>
      <c r="J11" s="30"/>
    </row>
    <row r="12" spans="1:11" ht="18.95" customHeight="1">
      <c r="A12" s="26"/>
      <c r="B12" s="32"/>
      <c r="C12" s="124" t="s">
        <v>561</v>
      </c>
      <c r="D12" s="126"/>
      <c r="E12" s="33">
        <f>TRUNC(E7*$I$12)</f>
        <v>0</v>
      </c>
      <c r="F12" s="124" t="s">
        <v>562</v>
      </c>
      <c r="G12" s="125"/>
      <c r="H12" s="35"/>
      <c r="I12" s="36">
        <v>3.56E-2</v>
      </c>
      <c r="J12" s="37"/>
    </row>
    <row r="13" spans="1:11" ht="18.95" customHeight="1">
      <c r="A13" s="26"/>
      <c r="B13" s="32"/>
      <c r="C13" s="124" t="s">
        <v>563</v>
      </c>
      <c r="D13" s="126"/>
      <c r="E13" s="33">
        <f>TRUNC(E7*$I$13)</f>
        <v>0</v>
      </c>
      <c r="F13" s="124" t="s">
        <v>562</v>
      </c>
      <c r="G13" s="125"/>
      <c r="H13" s="35"/>
      <c r="I13" s="36">
        <v>1.01E-2</v>
      </c>
      <c r="J13" s="37"/>
    </row>
    <row r="14" spans="1:11" ht="18.95" customHeight="1">
      <c r="A14" s="26"/>
      <c r="B14" s="32"/>
      <c r="C14" s="124" t="s">
        <v>564</v>
      </c>
      <c r="D14" s="126"/>
      <c r="E14" s="33">
        <f>TRUNC(E8*$I$14)</f>
        <v>0</v>
      </c>
      <c r="F14" s="124" t="s">
        <v>565</v>
      </c>
      <c r="G14" s="125"/>
      <c r="H14" s="35"/>
      <c r="I14" s="42">
        <v>3.5450000000000002E-2</v>
      </c>
      <c r="J14" s="30"/>
    </row>
    <row r="15" spans="1:11" ht="18.95" customHeight="1">
      <c r="A15" s="26"/>
      <c r="B15" s="32"/>
      <c r="C15" s="124" t="s">
        <v>566</v>
      </c>
      <c r="D15" s="126"/>
      <c r="E15" s="33">
        <f>TRUNC(E14*$I$15)</f>
        <v>0</v>
      </c>
      <c r="F15" s="124" t="s">
        <v>567</v>
      </c>
      <c r="G15" s="125"/>
      <c r="H15" s="35"/>
      <c r="I15" s="36">
        <v>0.1295</v>
      </c>
      <c r="J15" s="30"/>
    </row>
    <row r="16" spans="1:11" ht="18.95" customHeight="1">
      <c r="A16" s="26"/>
      <c r="B16" s="32"/>
      <c r="C16" s="124" t="s">
        <v>568</v>
      </c>
      <c r="D16" s="126"/>
      <c r="E16" s="33">
        <f>TRUNC(E8*$I$16)</f>
        <v>0</v>
      </c>
      <c r="F16" s="124" t="s">
        <v>565</v>
      </c>
      <c r="G16" s="125"/>
      <c r="H16" s="35"/>
      <c r="I16" s="36">
        <v>4.4999999999999998E-2</v>
      </c>
      <c r="J16" s="30"/>
    </row>
    <row r="17" spans="1:12" ht="18.95" customHeight="1">
      <c r="A17" s="26"/>
      <c r="B17" s="32"/>
      <c r="C17" s="124" t="s">
        <v>569</v>
      </c>
      <c r="D17" s="126"/>
      <c r="E17" s="33" t="s">
        <v>601</v>
      </c>
      <c r="F17" s="124" t="s">
        <v>565</v>
      </c>
      <c r="G17" s="125"/>
      <c r="H17" s="35"/>
      <c r="I17" s="36"/>
      <c r="J17" s="37"/>
    </row>
    <row r="18" spans="1:12" ht="18.95" customHeight="1">
      <c r="A18" s="26"/>
      <c r="B18" s="32"/>
      <c r="C18" s="124" t="s">
        <v>570</v>
      </c>
      <c r="D18" s="126"/>
      <c r="E18" s="33">
        <f>TRUNC((E6+E8)*$I$18)</f>
        <v>0</v>
      </c>
      <c r="F18" s="124" t="s">
        <v>571</v>
      </c>
      <c r="G18" s="125"/>
      <c r="H18" s="35"/>
      <c r="I18" s="36">
        <v>3.1099999999999999E-2</v>
      </c>
      <c r="J18" s="43"/>
      <c r="K18" s="16" t="s">
        <v>615</v>
      </c>
    </row>
    <row r="19" spans="1:12" ht="18.95" customHeight="1">
      <c r="A19" s="26"/>
      <c r="B19" s="32"/>
      <c r="C19" s="124" t="s">
        <v>602</v>
      </c>
      <c r="D19" s="126"/>
      <c r="E19" s="33">
        <f>TRUNC((E5+E7)*$I$19)</f>
        <v>0</v>
      </c>
      <c r="F19" s="124" t="s">
        <v>572</v>
      </c>
      <c r="G19" s="125"/>
      <c r="H19" s="35"/>
      <c r="I19" s="116">
        <v>0.03</v>
      </c>
      <c r="J19" s="30"/>
      <c r="K19" s="16" t="s">
        <v>558</v>
      </c>
    </row>
    <row r="20" spans="1:12" ht="18.95" customHeight="1">
      <c r="A20" s="26"/>
      <c r="B20" s="32"/>
      <c r="C20" s="124" t="s">
        <v>603</v>
      </c>
      <c r="D20" s="126"/>
      <c r="E20" s="33"/>
      <c r="F20" s="138" t="s">
        <v>573</v>
      </c>
      <c r="G20" s="139"/>
      <c r="H20" s="44"/>
      <c r="I20" s="45"/>
      <c r="J20" s="37"/>
    </row>
    <row r="21" spans="1:12" ht="26.25" customHeight="1">
      <c r="A21" s="26"/>
      <c r="B21" s="32"/>
      <c r="C21" s="124" t="s">
        <v>604</v>
      </c>
      <c r="D21" s="126"/>
      <c r="E21" s="33">
        <f>TRUNC((E5+E8+E11)*$I$21)</f>
        <v>0</v>
      </c>
      <c r="F21" s="124" t="s">
        <v>574</v>
      </c>
      <c r="G21" s="125"/>
      <c r="H21" s="35"/>
      <c r="I21" s="42">
        <v>8.0999999999999996E-4</v>
      </c>
      <c r="J21" s="30"/>
      <c r="K21" s="16" t="s">
        <v>575</v>
      </c>
    </row>
    <row r="22" spans="1:12" ht="24.75" customHeight="1">
      <c r="A22" s="26"/>
      <c r="B22" s="32"/>
      <c r="C22" s="124" t="s">
        <v>605</v>
      </c>
      <c r="D22" s="126"/>
      <c r="E22" s="33">
        <f>TRUNC((E5+E8+E11)*$I$22)</f>
        <v>0</v>
      </c>
      <c r="F22" s="124" t="s">
        <v>574</v>
      </c>
      <c r="G22" s="125"/>
      <c r="H22" s="35"/>
      <c r="I22" s="36">
        <v>6.9999999999999999E-4</v>
      </c>
      <c r="J22" s="30"/>
    </row>
    <row r="23" spans="1:12" ht="18.95" customHeight="1">
      <c r="A23" s="26"/>
      <c r="B23" s="32"/>
      <c r="C23" s="124" t="s">
        <v>606</v>
      </c>
      <c r="D23" s="126"/>
      <c r="E23" s="33">
        <f>TRUNC((E6+E8+E11)*$I$23)</f>
        <v>0</v>
      </c>
      <c r="F23" s="124" t="s">
        <v>574</v>
      </c>
      <c r="G23" s="125"/>
      <c r="H23" s="35"/>
      <c r="I23" s="36">
        <v>3.0000000000000001E-3</v>
      </c>
      <c r="J23" s="36"/>
      <c r="K23" s="16" t="s">
        <v>614</v>
      </c>
    </row>
    <row r="24" spans="1:12" ht="18.95" customHeight="1">
      <c r="A24" s="124" t="s">
        <v>576</v>
      </c>
      <c r="B24" s="125"/>
      <c r="C24" s="125"/>
      <c r="D24" s="126"/>
      <c r="E24" s="33">
        <f>TRUNC((E4)*$I$24)</f>
        <v>0</v>
      </c>
      <c r="F24" s="124" t="s">
        <v>577</v>
      </c>
      <c r="G24" s="125"/>
      <c r="H24" s="35"/>
      <c r="I24" s="116">
        <v>0.03</v>
      </c>
      <c r="J24" s="30"/>
      <c r="K24" s="16" t="s">
        <v>575</v>
      </c>
    </row>
    <row r="25" spans="1:12" ht="18.95" customHeight="1">
      <c r="A25" s="124" t="s">
        <v>578</v>
      </c>
      <c r="B25" s="125"/>
      <c r="C25" s="125"/>
      <c r="D25" s="126"/>
      <c r="E25" s="33">
        <f>TRUNC((E7+E10+E24)*$I$25)</f>
        <v>0</v>
      </c>
      <c r="F25" s="124" t="s">
        <v>579</v>
      </c>
      <c r="G25" s="125"/>
      <c r="H25" s="35"/>
      <c r="I25" s="116">
        <v>0.1</v>
      </c>
      <c r="J25" s="30"/>
      <c r="K25" s="16" t="s">
        <v>575</v>
      </c>
      <c r="L25" s="46"/>
    </row>
    <row r="26" spans="1:12" ht="18.95" customHeight="1">
      <c r="A26" s="124" t="s">
        <v>612</v>
      </c>
      <c r="B26" s="125"/>
      <c r="C26" s="125"/>
      <c r="D26" s="126"/>
      <c r="E26" s="33">
        <v>0</v>
      </c>
      <c r="F26" s="47"/>
      <c r="G26" s="48"/>
      <c r="H26" s="35"/>
      <c r="I26" s="36"/>
      <c r="J26" s="30"/>
      <c r="L26" s="46"/>
    </row>
    <row r="27" spans="1:12" ht="18.95" customHeight="1">
      <c r="A27" s="140" t="s">
        <v>580</v>
      </c>
      <c r="B27" s="141"/>
      <c r="C27" s="141"/>
      <c r="D27" s="142"/>
      <c r="E27" s="49">
        <f>SUM(E4,E24:E26)</f>
        <v>0</v>
      </c>
      <c r="F27" s="50" t="s">
        <v>581</v>
      </c>
      <c r="G27" s="51"/>
      <c r="H27" s="51"/>
      <c r="I27" s="52"/>
      <c r="J27" s="52"/>
      <c r="K27" s="53"/>
    </row>
    <row r="28" spans="1:12" ht="18.95" customHeight="1">
      <c r="A28" s="134" t="s">
        <v>608</v>
      </c>
      <c r="B28" s="121"/>
      <c r="C28" s="121"/>
      <c r="D28" s="135"/>
      <c r="E28" s="31">
        <f>TRUNC(E27*$I$28)</f>
        <v>0</v>
      </c>
      <c r="F28" s="55" t="s">
        <v>607</v>
      </c>
      <c r="G28" s="56"/>
      <c r="H28" s="56"/>
      <c r="I28" s="54">
        <v>0.1</v>
      </c>
      <c r="J28" s="57"/>
      <c r="K28" s="53"/>
    </row>
    <row r="29" spans="1:12" ht="18.95" customHeight="1">
      <c r="A29" s="140" t="s">
        <v>609</v>
      </c>
      <c r="B29" s="141"/>
      <c r="C29" s="141"/>
      <c r="D29" s="142"/>
      <c r="E29" s="49">
        <f>ROUNDDOWN((E27+E28),0)</f>
        <v>0</v>
      </c>
      <c r="F29" s="50" t="s">
        <v>610</v>
      </c>
      <c r="G29" s="51"/>
      <c r="H29" s="51"/>
      <c r="I29" s="52"/>
      <c r="J29" s="52"/>
      <c r="K29" s="53"/>
    </row>
    <row r="30" spans="1:12" s="108" customFormat="1" ht="18.95" customHeight="1">
      <c r="A30" s="124" t="s">
        <v>613</v>
      </c>
      <c r="B30" s="125"/>
      <c r="C30" s="125"/>
      <c r="D30" s="126"/>
      <c r="E30" s="110">
        <f>(동별집계표!L20*1.1)</f>
        <v>0</v>
      </c>
      <c r="F30" s="114"/>
      <c r="G30" s="115"/>
      <c r="H30" s="111"/>
      <c r="I30" s="112"/>
      <c r="J30" s="109" t="s">
        <v>611</v>
      </c>
      <c r="L30" s="113"/>
    </row>
    <row r="31" spans="1:12" ht="18.95" customHeight="1">
      <c r="A31" s="130" t="s">
        <v>582</v>
      </c>
      <c r="B31" s="131"/>
      <c r="C31" s="131"/>
      <c r="D31" s="131"/>
      <c r="E31" s="58">
        <f>E29+E30</f>
        <v>0</v>
      </c>
      <c r="F31" s="59"/>
      <c r="G31" s="59"/>
      <c r="H31" s="59"/>
      <c r="I31" s="21"/>
      <c r="J31" s="60"/>
    </row>
    <row r="32" spans="1:12">
      <c r="E32" s="61"/>
    </row>
    <row r="33" spans="4:7" ht="14.25">
      <c r="D33" s="62"/>
      <c r="E33" s="61"/>
      <c r="F33" s="61"/>
      <c r="G33" s="63"/>
    </row>
    <row r="34" spans="4:7" ht="14.25">
      <c r="D34" s="62"/>
      <c r="E34" s="64">
        <f>동별집계표!L5</f>
        <v>0</v>
      </c>
      <c r="F34" s="63"/>
      <c r="G34" s="63"/>
    </row>
    <row r="35" spans="4:7" ht="14.25">
      <c r="D35" s="62"/>
      <c r="E35" s="61"/>
      <c r="F35" s="63"/>
      <c r="G35" s="63"/>
    </row>
    <row r="36" spans="4:7">
      <c r="F36" s="61"/>
      <c r="G36" s="61"/>
    </row>
    <row r="37" spans="4:7">
      <c r="F37" s="65"/>
      <c r="G37" s="65"/>
    </row>
    <row r="38" spans="4:7">
      <c r="F38" s="61"/>
      <c r="G38" s="61"/>
    </row>
  </sheetData>
  <mergeCells count="52">
    <mergeCell ref="A25:D25"/>
    <mergeCell ref="F25:G25"/>
    <mergeCell ref="A31:D31"/>
    <mergeCell ref="A26:D26"/>
    <mergeCell ref="A27:D27"/>
    <mergeCell ref="A28:D28"/>
    <mergeCell ref="A29:D29"/>
    <mergeCell ref="C22:D22"/>
    <mergeCell ref="F22:G22"/>
    <mergeCell ref="C23:D23"/>
    <mergeCell ref="F23:G23"/>
    <mergeCell ref="A24:D24"/>
    <mergeCell ref="F24:G24"/>
    <mergeCell ref="C19:D19"/>
    <mergeCell ref="F19:G19"/>
    <mergeCell ref="C20:D20"/>
    <mergeCell ref="F20:G20"/>
    <mergeCell ref="C21:D21"/>
    <mergeCell ref="F21:G21"/>
    <mergeCell ref="C16:D16"/>
    <mergeCell ref="F16:G16"/>
    <mergeCell ref="C17:D17"/>
    <mergeCell ref="F17:G17"/>
    <mergeCell ref="C18:D18"/>
    <mergeCell ref="F18:G18"/>
    <mergeCell ref="C13:D13"/>
    <mergeCell ref="F13:G13"/>
    <mergeCell ref="C14:D14"/>
    <mergeCell ref="F14:G14"/>
    <mergeCell ref="C15:D15"/>
    <mergeCell ref="F15:G15"/>
    <mergeCell ref="C9:D9"/>
    <mergeCell ref="F9:G9"/>
    <mergeCell ref="C10:D10"/>
    <mergeCell ref="C11:D11"/>
    <mergeCell ref="F11:G11"/>
    <mergeCell ref="B4:D4"/>
    <mergeCell ref="F4:G4"/>
    <mergeCell ref="A30:D30"/>
    <mergeCell ref="A1:J1"/>
    <mergeCell ref="A2:C2"/>
    <mergeCell ref="D2:F2"/>
    <mergeCell ref="A3:D3"/>
    <mergeCell ref="F3:I3"/>
    <mergeCell ref="C12:D12"/>
    <mergeCell ref="F12:G12"/>
    <mergeCell ref="C5:D5"/>
    <mergeCell ref="C6:D6"/>
    <mergeCell ref="F6:G6"/>
    <mergeCell ref="C7:D7"/>
    <mergeCell ref="C8:D8"/>
    <mergeCell ref="F8:G8"/>
  </mergeCells>
  <phoneticPr fontId="1" type="noConversion"/>
  <pageMargins left="0.78740157480314965" right="0" top="0.39370078740157483" bottom="0.39370078740157483" header="0" footer="0"/>
  <pageSetup paperSize="9" scale="6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7"/>
  <sheetViews>
    <sheetView view="pageBreakPreview" topLeftCell="A10" zoomScale="85" zoomScaleNormal="100" zoomScaleSheetLayoutView="85" workbookViewId="0">
      <selection activeCell="D33" sqref="D33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20" ht="30" customHeight="1">
      <c r="A2" s="5" t="s">
        <v>583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7"/>
    </row>
    <row r="3" spans="1:20" ht="30" customHeight="1">
      <c r="A3" s="143" t="s">
        <v>1</v>
      </c>
      <c r="B3" s="143" t="s">
        <v>2</v>
      </c>
      <c r="C3" s="143" t="s">
        <v>3</v>
      </c>
      <c r="D3" s="143" t="s">
        <v>4</v>
      </c>
      <c r="E3" s="143" t="s">
        <v>5</v>
      </c>
      <c r="F3" s="143"/>
      <c r="G3" s="143" t="s">
        <v>8</v>
      </c>
      <c r="H3" s="143"/>
      <c r="I3" s="143" t="s">
        <v>9</v>
      </c>
      <c r="J3" s="143"/>
      <c r="K3" s="143" t="s">
        <v>10</v>
      </c>
      <c r="L3" s="143"/>
      <c r="M3" s="143" t="s">
        <v>11</v>
      </c>
      <c r="N3" s="145" t="s">
        <v>12</v>
      </c>
      <c r="O3" s="145" t="s">
        <v>13</v>
      </c>
      <c r="P3" s="145" t="s">
        <v>14</v>
      </c>
      <c r="Q3" s="145" t="s">
        <v>15</v>
      </c>
      <c r="R3" s="145" t="s">
        <v>16</v>
      </c>
      <c r="S3" s="145" t="s">
        <v>17</v>
      </c>
      <c r="T3" s="145" t="s">
        <v>18</v>
      </c>
    </row>
    <row r="4" spans="1:20" ht="30" customHeight="1">
      <c r="A4" s="144"/>
      <c r="B4" s="144"/>
      <c r="C4" s="144"/>
      <c r="D4" s="144"/>
      <c r="E4" s="66" t="s">
        <v>6</v>
      </c>
      <c r="F4" s="66" t="s">
        <v>7</v>
      </c>
      <c r="G4" s="66" t="s">
        <v>6</v>
      </c>
      <c r="H4" s="66" t="s">
        <v>7</v>
      </c>
      <c r="I4" s="66" t="s">
        <v>6</v>
      </c>
      <c r="J4" s="66" t="s">
        <v>7</v>
      </c>
      <c r="K4" s="66" t="s">
        <v>6</v>
      </c>
      <c r="L4" s="66" t="s">
        <v>7</v>
      </c>
      <c r="M4" s="144"/>
      <c r="N4" s="145"/>
      <c r="O4" s="145"/>
      <c r="P4" s="145"/>
      <c r="Q4" s="145"/>
      <c r="R4" s="145"/>
      <c r="S4" s="145"/>
      <c r="T4" s="145"/>
    </row>
    <row r="5" spans="1:20" ht="30" customHeight="1">
      <c r="A5" s="67" t="s">
        <v>584</v>
      </c>
      <c r="B5" s="67" t="s">
        <v>50</v>
      </c>
      <c r="C5" s="67" t="s">
        <v>50</v>
      </c>
      <c r="D5" s="68">
        <v>1</v>
      </c>
      <c r="E5" s="69">
        <f>F6+F7+F8+F9+F10+F11+F12+F13+F14+F15+F16+F17+F18+F19+F20</f>
        <v>0</v>
      </c>
      <c r="F5" s="69">
        <f>E5*D5</f>
        <v>0</v>
      </c>
      <c r="G5" s="69">
        <f>H6+H7+H8+H9+H10+H11+H12+H13+H14+H15+H16+H17+H18+H19+H20</f>
        <v>0</v>
      </c>
      <c r="H5" s="69">
        <f>G5*D5</f>
        <v>0</v>
      </c>
      <c r="I5" s="69">
        <f>J6+J7+J8+J9+J10+J11+J12+J13+J14+J15+J16+J17+J18+J19+J20</f>
        <v>0</v>
      </c>
      <c r="J5" s="69">
        <f t="shared" ref="J5:J26" si="0">I5*D5</f>
        <v>0</v>
      </c>
      <c r="K5" s="69">
        <f t="shared" ref="K5:L20" si="1">E5+G5+I5</f>
        <v>0</v>
      </c>
      <c r="L5" s="69">
        <f t="shared" si="1"/>
        <v>0</v>
      </c>
      <c r="M5" s="67" t="s">
        <v>50</v>
      </c>
      <c r="N5" s="1" t="s">
        <v>51</v>
      </c>
      <c r="O5" s="1" t="s">
        <v>50</v>
      </c>
      <c r="P5" s="1" t="s">
        <v>50</v>
      </c>
      <c r="Q5" s="1" t="s">
        <v>50</v>
      </c>
      <c r="R5" s="2">
        <v>1</v>
      </c>
      <c r="S5" s="1" t="s">
        <v>50</v>
      </c>
      <c r="T5" s="10"/>
    </row>
    <row r="6" spans="1:20" ht="30" customHeight="1">
      <c r="A6" s="67" t="s">
        <v>52</v>
      </c>
      <c r="B6" s="67" t="s">
        <v>50</v>
      </c>
      <c r="C6" s="67" t="s">
        <v>50</v>
      </c>
      <c r="D6" s="68">
        <v>1</v>
      </c>
      <c r="E6" s="69">
        <f>VLOOKUP($A6,공종별집계표!$A:$L,6,FALSE)</f>
        <v>0</v>
      </c>
      <c r="F6" s="69">
        <f>E6*D6</f>
        <v>0</v>
      </c>
      <c r="G6" s="69">
        <f>VLOOKUP($A6,공종별집계표!$A:$L,8,FALSE)</f>
        <v>0</v>
      </c>
      <c r="H6" s="69">
        <f>G6*D6</f>
        <v>0</v>
      </c>
      <c r="I6" s="69">
        <f>VLOOKUP($A6,공종별집계표!$A:$L,10,FALSE)</f>
        <v>0</v>
      </c>
      <c r="J6" s="69">
        <f t="shared" si="0"/>
        <v>0</v>
      </c>
      <c r="K6" s="69">
        <f t="shared" si="1"/>
        <v>0</v>
      </c>
      <c r="L6" s="69">
        <f t="shared" si="1"/>
        <v>0</v>
      </c>
      <c r="M6" s="67" t="s">
        <v>50</v>
      </c>
      <c r="N6" s="1" t="s">
        <v>53</v>
      </c>
      <c r="O6" s="1" t="s">
        <v>50</v>
      </c>
      <c r="P6" s="1" t="s">
        <v>51</v>
      </c>
      <c r="Q6" s="1" t="s">
        <v>50</v>
      </c>
      <c r="R6" s="2">
        <v>2</v>
      </c>
      <c r="S6" s="1" t="s">
        <v>50</v>
      </c>
      <c r="T6" s="10"/>
    </row>
    <row r="7" spans="1:20" ht="30" customHeight="1">
      <c r="A7" s="67" t="s">
        <v>151</v>
      </c>
      <c r="B7" s="67" t="s">
        <v>50</v>
      </c>
      <c r="C7" s="67" t="s">
        <v>50</v>
      </c>
      <c r="D7" s="68">
        <v>1</v>
      </c>
      <c r="E7" s="69">
        <f>VLOOKUP($A7,공종별집계표!$A:$L,6,FALSE)</f>
        <v>0</v>
      </c>
      <c r="F7" s="69">
        <f t="shared" ref="F7:F20" si="2">E7*D7</f>
        <v>0</v>
      </c>
      <c r="G7" s="69">
        <f>VLOOKUP($A7,공종별집계표!$A:$L,8,FALSE)</f>
        <v>0</v>
      </c>
      <c r="H7" s="69">
        <f t="shared" ref="H7:H20" si="3">G7*D7</f>
        <v>0</v>
      </c>
      <c r="I7" s="69">
        <f>VLOOKUP($A7,공종별집계표!$A:$L,10,FALSE)</f>
        <v>0</v>
      </c>
      <c r="J7" s="69">
        <f t="shared" si="0"/>
        <v>0</v>
      </c>
      <c r="K7" s="69">
        <f t="shared" si="1"/>
        <v>0</v>
      </c>
      <c r="L7" s="69">
        <f t="shared" si="1"/>
        <v>0</v>
      </c>
      <c r="M7" s="67" t="s">
        <v>50</v>
      </c>
      <c r="N7" s="1" t="s">
        <v>152</v>
      </c>
      <c r="O7" s="1" t="s">
        <v>50</v>
      </c>
      <c r="P7" s="1" t="s">
        <v>51</v>
      </c>
      <c r="Q7" s="1" t="s">
        <v>50</v>
      </c>
      <c r="R7" s="2">
        <v>2</v>
      </c>
      <c r="S7" s="1" t="s">
        <v>50</v>
      </c>
      <c r="T7" s="10"/>
    </row>
    <row r="8" spans="1:20" ht="30" customHeight="1">
      <c r="A8" s="67" t="s">
        <v>172</v>
      </c>
      <c r="B8" s="67" t="s">
        <v>50</v>
      </c>
      <c r="C8" s="67" t="s">
        <v>50</v>
      </c>
      <c r="D8" s="68">
        <v>1</v>
      </c>
      <c r="E8" s="69">
        <f>VLOOKUP($A8,공종별집계표!$A:$L,6,FALSE)</f>
        <v>0</v>
      </c>
      <c r="F8" s="69">
        <f t="shared" si="2"/>
        <v>0</v>
      </c>
      <c r="G8" s="69">
        <f>VLOOKUP($A8,공종별집계표!$A:$L,8,FALSE)</f>
        <v>0</v>
      </c>
      <c r="H8" s="69">
        <f t="shared" si="3"/>
        <v>0</v>
      </c>
      <c r="I8" s="69">
        <f>VLOOKUP($A8,공종별집계표!$A:$L,10,FALSE)</f>
        <v>0</v>
      </c>
      <c r="J8" s="69">
        <f t="shared" si="0"/>
        <v>0</v>
      </c>
      <c r="K8" s="69">
        <f t="shared" si="1"/>
        <v>0</v>
      </c>
      <c r="L8" s="69">
        <f t="shared" si="1"/>
        <v>0</v>
      </c>
      <c r="M8" s="67" t="s">
        <v>50</v>
      </c>
      <c r="N8" s="1" t="s">
        <v>173</v>
      </c>
      <c r="O8" s="1" t="s">
        <v>50</v>
      </c>
      <c r="P8" s="1" t="s">
        <v>51</v>
      </c>
      <c r="Q8" s="1" t="s">
        <v>50</v>
      </c>
      <c r="R8" s="2">
        <v>2</v>
      </c>
      <c r="S8" s="1" t="s">
        <v>50</v>
      </c>
      <c r="T8" s="10"/>
    </row>
    <row r="9" spans="1:20" ht="30" customHeight="1">
      <c r="A9" s="67" t="s">
        <v>206</v>
      </c>
      <c r="B9" s="67" t="s">
        <v>50</v>
      </c>
      <c r="C9" s="67" t="s">
        <v>50</v>
      </c>
      <c r="D9" s="68">
        <v>1</v>
      </c>
      <c r="E9" s="69">
        <f>VLOOKUP($A9,공종별집계표!$A:$L,6,FALSE)</f>
        <v>0</v>
      </c>
      <c r="F9" s="69">
        <f t="shared" si="2"/>
        <v>0</v>
      </c>
      <c r="G9" s="69">
        <f>VLOOKUP($A9,공종별집계표!$A:$L,8,FALSE)</f>
        <v>0</v>
      </c>
      <c r="H9" s="69">
        <f t="shared" si="3"/>
        <v>0</v>
      </c>
      <c r="I9" s="69">
        <f>VLOOKUP($A9,공종별집계표!$A:$L,10,FALSE)</f>
        <v>0</v>
      </c>
      <c r="J9" s="69">
        <f t="shared" si="0"/>
        <v>0</v>
      </c>
      <c r="K9" s="69">
        <f t="shared" si="1"/>
        <v>0</v>
      </c>
      <c r="L9" s="69">
        <f t="shared" si="1"/>
        <v>0</v>
      </c>
      <c r="M9" s="67" t="s">
        <v>50</v>
      </c>
      <c r="N9" s="1" t="s">
        <v>207</v>
      </c>
      <c r="O9" s="1" t="s">
        <v>50</v>
      </c>
      <c r="P9" s="1" t="s">
        <v>51</v>
      </c>
      <c r="Q9" s="1" t="s">
        <v>50</v>
      </c>
      <c r="R9" s="2">
        <v>2</v>
      </c>
      <c r="S9" s="1" t="s">
        <v>50</v>
      </c>
      <c r="T9" s="10"/>
    </row>
    <row r="10" spans="1:20" ht="30" customHeight="1">
      <c r="A10" s="67" t="s">
        <v>243</v>
      </c>
      <c r="B10" s="67" t="s">
        <v>50</v>
      </c>
      <c r="C10" s="67" t="s">
        <v>50</v>
      </c>
      <c r="D10" s="68">
        <v>1</v>
      </c>
      <c r="E10" s="69">
        <f>VLOOKUP($A10,공종별집계표!$A:$L,6,FALSE)</f>
        <v>0</v>
      </c>
      <c r="F10" s="69">
        <f t="shared" si="2"/>
        <v>0</v>
      </c>
      <c r="G10" s="69">
        <f>VLOOKUP($A10,공종별집계표!$A:$L,8,FALSE)</f>
        <v>0</v>
      </c>
      <c r="H10" s="69">
        <f t="shared" si="3"/>
        <v>0</v>
      </c>
      <c r="I10" s="69">
        <f>VLOOKUP($A10,공종별집계표!$A:$L,10,FALSE)</f>
        <v>0</v>
      </c>
      <c r="J10" s="69">
        <f t="shared" si="0"/>
        <v>0</v>
      </c>
      <c r="K10" s="69">
        <f t="shared" si="1"/>
        <v>0</v>
      </c>
      <c r="L10" s="69">
        <f t="shared" si="1"/>
        <v>0</v>
      </c>
      <c r="M10" s="67" t="s">
        <v>50</v>
      </c>
      <c r="N10" s="1" t="s">
        <v>244</v>
      </c>
      <c r="O10" s="1" t="s">
        <v>50</v>
      </c>
      <c r="P10" s="1" t="s">
        <v>51</v>
      </c>
      <c r="Q10" s="1" t="s">
        <v>50</v>
      </c>
      <c r="R10" s="2">
        <v>2</v>
      </c>
      <c r="S10" s="1" t="s">
        <v>50</v>
      </c>
      <c r="T10" s="10"/>
    </row>
    <row r="11" spans="1:20" ht="30" customHeight="1">
      <c r="A11" s="67" t="s">
        <v>272</v>
      </c>
      <c r="B11" s="67" t="s">
        <v>50</v>
      </c>
      <c r="C11" s="67" t="s">
        <v>50</v>
      </c>
      <c r="D11" s="68">
        <v>1</v>
      </c>
      <c r="E11" s="69">
        <f>VLOOKUP($A11,공종별집계표!$A:$L,6,FALSE)</f>
        <v>0</v>
      </c>
      <c r="F11" s="69">
        <f t="shared" si="2"/>
        <v>0</v>
      </c>
      <c r="G11" s="69">
        <f>VLOOKUP($A11,공종별집계표!$A:$L,8,FALSE)</f>
        <v>0</v>
      </c>
      <c r="H11" s="69">
        <f t="shared" si="3"/>
        <v>0</v>
      </c>
      <c r="I11" s="69">
        <f>VLOOKUP($A11,공종별집계표!$A:$L,10,FALSE)</f>
        <v>0</v>
      </c>
      <c r="J11" s="69">
        <f t="shared" si="0"/>
        <v>0</v>
      </c>
      <c r="K11" s="69">
        <f t="shared" si="1"/>
        <v>0</v>
      </c>
      <c r="L11" s="69">
        <f t="shared" si="1"/>
        <v>0</v>
      </c>
      <c r="M11" s="67" t="s">
        <v>50</v>
      </c>
      <c r="N11" s="1" t="s">
        <v>273</v>
      </c>
      <c r="O11" s="1" t="s">
        <v>50</v>
      </c>
      <c r="P11" s="1" t="s">
        <v>51</v>
      </c>
      <c r="Q11" s="1" t="s">
        <v>50</v>
      </c>
      <c r="R11" s="2">
        <v>2</v>
      </c>
      <c r="S11" s="1" t="s">
        <v>50</v>
      </c>
      <c r="T11" s="10"/>
    </row>
    <row r="12" spans="1:20" ht="30" customHeight="1">
      <c r="A12" s="67" t="s">
        <v>300</v>
      </c>
      <c r="B12" s="67" t="s">
        <v>50</v>
      </c>
      <c r="C12" s="67" t="s">
        <v>50</v>
      </c>
      <c r="D12" s="68">
        <v>1</v>
      </c>
      <c r="E12" s="69">
        <f>VLOOKUP($A12,공종별집계표!$A:$L,6,FALSE)</f>
        <v>0</v>
      </c>
      <c r="F12" s="69">
        <f t="shared" si="2"/>
        <v>0</v>
      </c>
      <c r="G12" s="69">
        <f>VLOOKUP($A12,공종별집계표!$A:$L,8,FALSE)</f>
        <v>0</v>
      </c>
      <c r="H12" s="69">
        <f t="shared" si="3"/>
        <v>0</v>
      </c>
      <c r="I12" s="69">
        <f>VLOOKUP($A12,공종별집계표!$A:$L,10,FALSE)</f>
        <v>0</v>
      </c>
      <c r="J12" s="69">
        <f t="shared" si="0"/>
        <v>0</v>
      </c>
      <c r="K12" s="69">
        <f t="shared" si="1"/>
        <v>0</v>
      </c>
      <c r="L12" s="69">
        <f t="shared" si="1"/>
        <v>0</v>
      </c>
      <c r="M12" s="67" t="s">
        <v>50</v>
      </c>
      <c r="N12" s="1" t="s">
        <v>301</v>
      </c>
      <c r="O12" s="1" t="s">
        <v>50</v>
      </c>
      <c r="P12" s="1" t="s">
        <v>51</v>
      </c>
      <c r="Q12" s="1" t="s">
        <v>50</v>
      </c>
      <c r="R12" s="2">
        <v>2</v>
      </c>
      <c r="S12" s="1" t="s">
        <v>50</v>
      </c>
      <c r="T12" s="10"/>
    </row>
    <row r="13" spans="1:20" ht="30" customHeight="1">
      <c r="A13" s="67" t="s">
        <v>316</v>
      </c>
      <c r="B13" s="67" t="s">
        <v>50</v>
      </c>
      <c r="C13" s="67" t="s">
        <v>50</v>
      </c>
      <c r="D13" s="68">
        <v>1</v>
      </c>
      <c r="E13" s="69">
        <f>VLOOKUP($A13,공종별집계표!$A:$L,6,FALSE)</f>
        <v>0</v>
      </c>
      <c r="F13" s="69">
        <f t="shared" si="2"/>
        <v>0</v>
      </c>
      <c r="G13" s="69">
        <f>VLOOKUP($A13,공종별집계표!$A:$L,8,FALSE)</f>
        <v>0</v>
      </c>
      <c r="H13" s="69">
        <f t="shared" si="3"/>
        <v>0</v>
      </c>
      <c r="I13" s="69">
        <f>VLOOKUP($A13,공종별집계표!$A:$L,10,FALSE)</f>
        <v>0</v>
      </c>
      <c r="J13" s="69">
        <f t="shared" si="0"/>
        <v>0</v>
      </c>
      <c r="K13" s="69">
        <f t="shared" si="1"/>
        <v>0</v>
      </c>
      <c r="L13" s="69">
        <f t="shared" si="1"/>
        <v>0</v>
      </c>
      <c r="M13" s="67" t="s">
        <v>50</v>
      </c>
      <c r="N13" s="1" t="s">
        <v>317</v>
      </c>
      <c r="O13" s="1" t="s">
        <v>50</v>
      </c>
      <c r="P13" s="1" t="s">
        <v>51</v>
      </c>
      <c r="Q13" s="1" t="s">
        <v>50</v>
      </c>
      <c r="R13" s="2">
        <v>2</v>
      </c>
      <c r="S13" s="1" t="s">
        <v>50</v>
      </c>
      <c r="T13" s="10"/>
    </row>
    <row r="14" spans="1:20" ht="30" customHeight="1">
      <c r="A14" s="67" t="s">
        <v>328</v>
      </c>
      <c r="B14" s="67" t="s">
        <v>50</v>
      </c>
      <c r="C14" s="67" t="s">
        <v>50</v>
      </c>
      <c r="D14" s="68">
        <v>1</v>
      </c>
      <c r="E14" s="69">
        <f>VLOOKUP($A14,공종별집계표!$A:$L,6,FALSE)</f>
        <v>0</v>
      </c>
      <c r="F14" s="69">
        <f t="shared" si="2"/>
        <v>0</v>
      </c>
      <c r="G14" s="69">
        <f>VLOOKUP($A14,공종별집계표!$A:$L,8,FALSE)</f>
        <v>0</v>
      </c>
      <c r="H14" s="69">
        <f t="shared" si="3"/>
        <v>0</v>
      </c>
      <c r="I14" s="69">
        <f>VLOOKUP($A14,공종별집계표!$A:$L,10,FALSE)</f>
        <v>0</v>
      </c>
      <c r="J14" s="69">
        <f t="shared" si="0"/>
        <v>0</v>
      </c>
      <c r="K14" s="69">
        <f t="shared" si="1"/>
        <v>0</v>
      </c>
      <c r="L14" s="69">
        <f t="shared" si="1"/>
        <v>0</v>
      </c>
      <c r="M14" s="67" t="s">
        <v>50</v>
      </c>
      <c r="N14" s="1" t="s">
        <v>329</v>
      </c>
      <c r="O14" s="1" t="s">
        <v>50</v>
      </c>
      <c r="P14" s="1" t="s">
        <v>51</v>
      </c>
      <c r="Q14" s="1" t="s">
        <v>50</v>
      </c>
      <c r="R14" s="2">
        <v>2</v>
      </c>
      <c r="S14" s="1" t="s">
        <v>50</v>
      </c>
      <c r="T14" s="10"/>
    </row>
    <row r="15" spans="1:20" ht="30" customHeight="1">
      <c r="A15" s="67" t="s">
        <v>372</v>
      </c>
      <c r="B15" s="67" t="s">
        <v>50</v>
      </c>
      <c r="C15" s="67" t="s">
        <v>50</v>
      </c>
      <c r="D15" s="68">
        <v>1</v>
      </c>
      <c r="E15" s="69">
        <f>VLOOKUP($A15,공종별집계표!$A:$L,6,FALSE)</f>
        <v>0</v>
      </c>
      <c r="F15" s="69">
        <f t="shared" si="2"/>
        <v>0</v>
      </c>
      <c r="G15" s="69">
        <f>VLOOKUP($A15,공종별집계표!$A:$L,8,FALSE)</f>
        <v>0</v>
      </c>
      <c r="H15" s="69">
        <f t="shared" si="3"/>
        <v>0</v>
      </c>
      <c r="I15" s="69">
        <f>VLOOKUP($A15,공종별집계표!$A:$L,10,FALSE)</f>
        <v>0</v>
      </c>
      <c r="J15" s="69">
        <f t="shared" si="0"/>
        <v>0</v>
      </c>
      <c r="K15" s="69">
        <f t="shared" si="1"/>
        <v>0</v>
      </c>
      <c r="L15" s="69">
        <f t="shared" si="1"/>
        <v>0</v>
      </c>
      <c r="M15" s="67" t="s">
        <v>50</v>
      </c>
      <c r="N15" s="1" t="s">
        <v>373</v>
      </c>
      <c r="O15" s="1" t="s">
        <v>50</v>
      </c>
      <c r="P15" s="1" t="s">
        <v>51</v>
      </c>
      <c r="Q15" s="1" t="s">
        <v>50</v>
      </c>
      <c r="R15" s="2">
        <v>2</v>
      </c>
      <c r="S15" s="1" t="s">
        <v>50</v>
      </c>
      <c r="T15" s="10"/>
    </row>
    <row r="16" spans="1:20" ht="30" customHeight="1">
      <c r="A16" s="67" t="s">
        <v>401</v>
      </c>
      <c r="B16" s="67" t="s">
        <v>50</v>
      </c>
      <c r="C16" s="67" t="s">
        <v>50</v>
      </c>
      <c r="D16" s="68">
        <v>1</v>
      </c>
      <c r="E16" s="69">
        <f>VLOOKUP($A16,공종별집계표!$A:$L,6,FALSE)</f>
        <v>0</v>
      </c>
      <c r="F16" s="69">
        <f t="shared" si="2"/>
        <v>0</v>
      </c>
      <c r="G16" s="69">
        <f>VLOOKUP($A16,공종별집계표!$A:$L,8,FALSE)</f>
        <v>0</v>
      </c>
      <c r="H16" s="69">
        <f t="shared" si="3"/>
        <v>0</v>
      </c>
      <c r="I16" s="69">
        <f>VLOOKUP($A16,공종별집계표!$A:$L,10,FALSE)</f>
        <v>0</v>
      </c>
      <c r="J16" s="69">
        <f t="shared" si="0"/>
        <v>0</v>
      </c>
      <c r="K16" s="69">
        <f t="shared" si="1"/>
        <v>0</v>
      </c>
      <c r="L16" s="69">
        <f t="shared" si="1"/>
        <v>0</v>
      </c>
      <c r="M16" s="67" t="s">
        <v>50</v>
      </c>
      <c r="N16" s="1" t="s">
        <v>402</v>
      </c>
      <c r="O16" s="1" t="s">
        <v>50</v>
      </c>
      <c r="P16" s="1" t="s">
        <v>51</v>
      </c>
      <c r="Q16" s="1" t="s">
        <v>50</v>
      </c>
      <c r="R16" s="2">
        <v>2</v>
      </c>
      <c r="S16" s="1" t="s">
        <v>50</v>
      </c>
      <c r="T16" s="10"/>
    </row>
    <row r="17" spans="1:20" ht="30" customHeight="1">
      <c r="A17" s="67" t="s">
        <v>425</v>
      </c>
      <c r="B17" s="67"/>
      <c r="C17" s="67"/>
      <c r="D17" s="68">
        <v>1</v>
      </c>
      <c r="E17" s="69">
        <f>VLOOKUP($A17,공종별집계표!$A:$L,6,FALSE)</f>
        <v>0</v>
      </c>
      <c r="F17" s="69">
        <f t="shared" si="2"/>
        <v>0</v>
      </c>
      <c r="G17" s="69">
        <f>VLOOKUP($A17,공종별집계표!$A:$L,8,FALSE)</f>
        <v>0</v>
      </c>
      <c r="H17" s="69">
        <f t="shared" si="3"/>
        <v>0</v>
      </c>
      <c r="I17" s="69">
        <f>VLOOKUP($A17,공종별집계표!$A:$L,10,FALSE)</f>
        <v>0</v>
      </c>
      <c r="J17" s="69">
        <f t="shared" si="0"/>
        <v>0</v>
      </c>
      <c r="K17" s="69">
        <f t="shared" si="1"/>
        <v>0</v>
      </c>
      <c r="L17" s="69">
        <f t="shared" si="1"/>
        <v>0</v>
      </c>
      <c r="M17" s="67" t="s">
        <v>50</v>
      </c>
      <c r="N17" s="1" t="s">
        <v>487</v>
      </c>
      <c r="O17" s="1" t="s">
        <v>50</v>
      </c>
      <c r="P17" s="1" t="s">
        <v>485</v>
      </c>
      <c r="Q17" s="1" t="s">
        <v>50</v>
      </c>
      <c r="R17" s="2">
        <v>3</v>
      </c>
      <c r="S17" s="1" t="s">
        <v>50</v>
      </c>
      <c r="T17" s="10"/>
    </row>
    <row r="18" spans="1:20" ht="30" customHeight="1">
      <c r="A18" s="67" t="s">
        <v>447</v>
      </c>
      <c r="B18" s="67" t="s">
        <v>50</v>
      </c>
      <c r="C18" s="67" t="s">
        <v>50</v>
      </c>
      <c r="D18" s="68">
        <v>1</v>
      </c>
      <c r="E18" s="69">
        <f>VLOOKUP($A18,공종별집계표!$A:$L,6,FALSE)</f>
        <v>0</v>
      </c>
      <c r="F18" s="69">
        <f t="shared" si="2"/>
        <v>0</v>
      </c>
      <c r="G18" s="69">
        <f>VLOOKUP($A18,공종별집계표!$A:$L,8,FALSE)</f>
        <v>0</v>
      </c>
      <c r="H18" s="69">
        <f t="shared" si="3"/>
        <v>0</v>
      </c>
      <c r="I18" s="69">
        <f>VLOOKUP($A18,공종별집계표!$A:$L,10,FALSE)</f>
        <v>0</v>
      </c>
      <c r="J18" s="69">
        <f t="shared" si="0"/>
        <v>0</v>
      </c>
      <c r="K18" s="69">
        <f t="shared" si="1"/>
        <v>0</v>
      </c>
      <c r="L18" s="69">
        <f t="shared" si="1"/>
        <v>0</v>
      </c>
      <c r="M18" s="67" t="s">
        <v>50</v>
      </c>
      <c r="N18" s="1" t="s">
        <v>448</v>
      </c>
      <c r="O18" s="1" t="s">
        <v>50</v>
      </c>
      <c r="P18" s="1" t="s">
        <v>51</v>
      </c>
      <c r="Q18" s="1" t="s">
        <v>50</v>
      </c>
      <c r="R18" s="2">
        <v>2</v>
      </c>
      <c r="S18" s="1" t="s">
        <v>50</v>
      </c>
      <c r="T18" s="10"/>
    </row>
    <row r="19" spans="1:20" ht="30" customHeight="1">
      <c r="A19" s="67" t="s">
        <v>471</v>
      </c>
      <c r="B19" s="67" t="s">
        <v>50</v>
      </c>
      <c r="C19" s="67" t="s">
        <v>50</v>
      </c>
      <c r="D19" s="68">
        <v>1</v>
      </c>
      <c r="E19" s="69">
        <f>VLOOKUP($A19,공종별집계표!$A:$L,6,FALSE)</f>
        <v>0</v>
      </c>
      <c r="F19" s="69">
        <f t="shared" si="2"/>
        <v>0</v>
      </c>
      <c r="G19" s="69">
        <f>VLOOKUP($A19,공종별집계표!$A:$L,8,FALSE)</f>
        <v>0</v>
      </c>
      <c r="H19" s="69">
        <f t="shared" si="3"/>
        <v>0</v>
      </c>
      <c r="I19" s="69">
        <f>VLOOKUP($A19,공종별집계표!$A:$L,10,FALSE)</f>
        <v>0</v>
      </c>
      <c r="J19" s="69">
        <f t="shared" si="0"/>
        <v>0</v>
      </c>
      <c r="K19" s="69">
        <f t="shared" si="1"/>
        <v>0</v>
      </c>
      <c r="L19" s="69">
        <f t="shared" si="1"/>
        <v>0</v>
      </c>
      <c r="M19" s="67" t="s">
        <v>50</v>
      </c>
      <c r="N19" s="1" t="s">
        <v>472</v>
      </c>
      <c r="O19" s="1" t="s">
        <v>50</v>
      </c>
      <c r="P19" s="1" t="s">
        <v>51</v>
      </c>
      <c r="Q19" s="1" t="s">
        <v>50</v>
      </c>
      <c r="R19" s="2">
        <v>2</v>
      </c>
      <c r="S19" s="1" t="s">
        <v>50</v>
      </c>
      <c r="T19" s="10"/>
    </row>
    <row r="20" spans="1:20" ht="30" customHeight="1">
      <c r="A20" s="67" t="s">
        <v>484</v>
      </c>
      <c r="B20" s="67" t="s">
        <v>50</v>
      </c>
      <c r="C20" s="67" t="s">
        <v>50</v>
      </c>
      <c r="D20" s="68">
        <v>1</v>
      </c>
      <c r="E20" s="69">
        <f>VLOOKUP($A20,공종별집계표!$A:$L,6,FALSE)</f>
        <v>0</v>
      </c>
      <c r="F20" s="69">
        <f t="shared" si="2"/>
        <v>0</v>
      </c>
      <c r="G20" s="69">
        <f>VLOOKUP($A20,공종별집계표!$A:$L,8,FALSE)</f>
        <v>0</v>
      </c>
      <c r="H20" s="69">
        <f t="shared" si="3"/>
        <v>0</v>
      </c>
      <c r="I20" s="69">
        <f>VLOOKUP($A20,공종별집계표!$A:$L,10,FALSE)</f>
        <v>0</v>
      </c>
      <c r="J20" s="69">
        <f t="shared" si="0"/>
        <v>0</v>
      </c>
      <c r="K20" s="69">
        <f t="shared" si="1"/>
        <v>0</v>
      </c>
      <c r="L20" s="69">
        <f t="shared" si="1"/>
        <v>0</v>
      </c>
      <c r="M20" s="67" t="s">
        <v>50</v>
      </c>
      <c r="N20" s="1" t="s">
        <v>485</v>
      </c>
      <c r="O20" s="1" t="s">
        <v>50</v>
      </c>
      <c r="P20" s="1" t="s">
        <v>51</v>
      </c>
      <c r="Q20" s="1" t="s">
        <v>50</v>
      </c>
      <c r="R20" s="2">
        <v>2</v>
      </c>
      <c r="S20" s="1" t="s">
        <v>50</v>
      </c>
      <c r="T20" s="10"/>
    </row>
    <row r="21" spans="1:20" ht="30" customHeight="1">
      <c r="A21" s="67"/>
      <c r="B21" s="67"/>
      <c r="C21" s="67"/>
      <c r="D21" s="68"/>
      <c r="E21" s="69"/>
      <c r="F21" s="69"/>
      <c r="G21" s="69"/>
      <c r="H21" s="69"/>
      <c r="I21" s="69"/>
      <c r="J21" s="69">
        <f t="shared" si="0"/>
        <v>0</v>
      </c>
      <c r="K21" s="69">
        <f t="shared" ref="K21:L26" si="4">E21+G21+I21</f>
        <v>0</v>
      </c>
      <c r="L21" s="69">
        <f t="shared" si="4"/>
        <v>0</v>
      </c>
      <c r="M21" s="67" t="s">
        <v>50</v>
      </c>
      <c r="N21" s="1" t="s">
        <v>497</v>
      </c>
      <c r="O21" s="1" t="s">
        <v>50</v>
      </c>
      <c r="P21" s="1" t="s">
        <v>485</v>
      </c>
      <c r="Q21" s="1" t="s">
        <v>50</v>
      </c>
      <c r="R21" s="2">
        <v>3</v>
      </c>
      <c r="S21" s="1" t="s">
        <v>50</v>
      </c>
      <c r="T21" s="10"/>
    </row>
    <row r="22" spans="1:20" ht="30" customHeight="1">
      <c r="A22" s="67"/>
      <c r="B22" s="67"/>
      <c r="C22" s="67"/>
      <c r="D22" s="68"/>
      <c r="E22" s="69"/>
      <c r="F22" s="69"/>
      <c r="G22" s="69"/>
      <c r="H22" s="69"/>
      <c r="I22" s="69"/>
      <c r="J22" s="69">
        <f t="shared" si="0"/>
        <v>0</v>
      </c>
      <c r="K22" s="69">
        <f t="shared" si="4"/>
        <v>0</v>
      </c>
      <c r="L22" s="69">
        <f t="shared" si="4"/>
        <v>0</v>
      </c>
      <c r="M22" s="67" t="s">
        <v>50</v>
      </c>
      <c r="N22" s="1" t="s">
        <v>501</v>
      </c>
      <c r="O22" s="1" t="s">
        <v>50</v>
      </c>
      <c r="P22" s="1" t="s">
        <v>485</v>
      </c>
      <c r="Q22" s="1" t="s">
        <v>50</v>
      </c>
      <c r="R22" s="2">
        <v>3</v>
      </c>
      <c r="S22" s="1" t="s">
        <v>50</v>
      </c>
      <c r="T22" s="10"/>
    </row>
    <row r="23" spans="1:20" ht="30" customHeight="1">
      <c r="A23" s="67"/>
      <c r="B23" s="67"/>
      <c r="C23" s="67"/>
      <c r="D23" s="68"/>
      <c r="E23" s="69"/>
      <c r="F23" s="69"/>
      <c r="G23" s="69"/>
      <c r="H23" s="69"/>
      <c r="I23" s="69"/>
      <c r="J23" s="69">
        <f t="shared" si="0"/>
        <v>0</v>
      </c>
      <c r="K23" s="69">
        <f t="shared" si="4"/>
        <v>0</v>
      </c>
      <c r="L23" s="69">
        <f t="shared" si="4"/>
        <v>0</v>
      </c>
      <c r="M23" s="67" t="s">
        <v>50</v>
      </c>
      <c r="N23" s="1" t="s">
        <v>505</v>
      </c>
      <c r="O23" s="1" t="s">
        <v>50</v>
      </c>
      <c r="P23" s="1" t="s">
        <v>485</v>
      </c>
      <c r="Q23" s="1" t="s">
        <v>50</v>
      </c>
      <c r="R23" s="2">
        <v>3</v>
      </c>
      <c r="S23" s="1" t="s">
        <v>50</v>
      </c>
      <c r="T23" s="10"/>
    </row>
    <row r="24" spans="1:20" ht="30" customHeight="1">
      <c r="A24" s="67"/>
      <c r="B24" s="67"/>
      <c r="C24" s="67"/>
      <c r="D24" s="68"/>
      <c r="E24" s="69"/>
      <c r="F24" s="69"/>
      <c r="G24" s="69"/>
      <c r="H24" s="69"/>
      <c r="I24" s="69"/>
      <c r="J24" s="69">
        <f t="shared" si="0"/>
        <v>0</v>
      </c>
      <c r="K24" s="69">
        <f t="shared" si="4"/>
        <v>0</v>
      </c>
      <c r="L24" s="69">
        <f t="shared" si="4"/>
        <v>0</v>
      </c>
      <c r="M24" s="67" t="s">
        <v>50</v>
      </c>
      <c r="N24" s="1" t="s">
        <v>509</v>
      </c>
      <c r="O24" s="1" t="s">
        <v>50</v>
      </c>
      <c r="P24" s="1" t="s">
        <v>485</v>
      </c>
      <c r="Q24" s="1" t="s">
        <v>50</v>
      </c>
      <c r="R24" s="2">
        <v>3</v>
      </c>
      <c r="S24" s="1" t="s">
        <v>50</v>
      </c>
      <c r="T24" s="10"/>
    </row>
    <row r="25" spans="1:20" ht="30" customHeight="1">
      <c r="A25" s="67"/>
      <c r="B25" s="67"/>
      <c r="C25" s="67"/>
      <c r="D25" s="68"/>
      <c r="E25" s="69"/>
      <c r="F25" s="69"/>
      <c r="G25" s="69"/>
      <c r="H25" s="69"/>
      <c r="I25" s="69"/>
      <c r="J25" s="69">
        <f t="shared" si="0"/>
        <v>0</v>
      </c>
      <c r="K25" s="69">
        <f t="shared" si="4"/>
        <v>0</v>
      </c>
      <c r="L25" s="69">
        <f t="shared" si="4"/>
        <v>0</v>
      </c>
      <c r="M25" s="67" t="s">
        <v>50</v>
      </c>
      <c r="N25" s="1" t="s">
        <v>513</v>
      </c>
      <c r="O25" s="1" t="s">
        <v>50</v>
      </c>
      <c r="P25" s="1" t="s">
        <v>485</v>
      </c>
      <c r="Q25" s="1" t="s">
        <v>50</v>
      </c>
      <c r="R25" s="2">
        <v>3</v>
      </c>
      <c r="S25" s="1" t="s">
        <v>50</v>
      </c>
      <c r="T25" s="10"/>
    </row>
    <row r="26" spans="1:20" ht="30" customHeight="1">
      <c r="A26" s="67"/>
      <c r="B26" s="67"/>
      <c r="C26" s="67"/>
      <c r="D26" s="68"/>
      <c r="E26" s="69"/>
      <c r="F26" s="69"/>
      <c r="G26" s="69"/>
      <c r="H26" s="69"/>
      <c r="I26" s="69"/>
      <c r="J26" s="69">
        <f t="shared" si="0"/>
        <v>0</v>
      </c>
      <c r="K26" s="69">
        <f t="shared" si="4"/>
        <v>0</v>
      </c>
      <c r="L26" s="69">
        <f t="shared" si="4"/>
        <v>0</v>
      </c>
      <c r="M26" s="67" t="s">
        <v>50</v>
      </c>
      <c r="N26" s="1" t="s">
        <v>517</v>
      </c>
      <c r="O26" s="1" t="s">
        <v>50</v>
      </c>
      <c r="P26" s="1" t="s">
        <v>485</v>
      </c>
      <c r="Q26" s="1" t="s">
        <v>50</v>
      </c>
      <c r="R26" s="2">
        <v>3</v>
      </c>
      <c r="S26" s="1" t="s">
        <v>50</v>
      </c>
      <c r="T26" s="10"/>
    </row>
    <row r="27" spans="1:20" ht="30" customHeight="1">
      <c r="A27" s="67" t="s">
        <v>89</v>
      </c>
      <c r="B27" s="68"/>
      <c r="C27" s="68"/>
      <c r="D27" s="68"/>
      <c r="E27" s="68"/>
      <c r="F27" s="69">
        <f>F5</f>
        <v>0</v>
      </c>
      <c r="G27" s="68"/>
      <c r="H27" s="69">
        <f>H5</f>
        <v>0</v>
      </c>
      <c r="I27" s="68"/>
      <c r="J27" s="69">
        <f>J5</f>
        <v>0</v>
      </c>
      <c r="K27" s="68"/>
      <c r="L27" s="69">
        <f>L5</f>
        <v>0</v>
      </c>
      <c r="M27" s="68"/>
      <c r="T27" s="9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92"/>
  <sheetViews>
    <sheetView workbookViewId="0">
      <selection activeCell="E6" sqref="E6"/>
    </sheetView>
  </sheetViews>
  <sheetFormatPr defaultRowHeight="16.5"/>
  <cols>
    <col min="1" max="1" width="42.75" customWidth="1"/>
    <col min="2" max="2" width="18.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20" ht="30" customHeight="1">
      <c r="A2" s="5" t="s">
        <v>583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7"/>
    </row>
    <row r="3" spans="1:20" ht="30" customHeight="1">
      <c r="A3" s="146" t="s">
        <v>1</v>
      </c>
      <c r="B3" s="146" t="s">
        <v>2</v>
      </c>
      <c r="C3" s="146" t="s">
        <v>3</v>
      </c>
      <c r="D3" s="146" t="s">
        <v>4</v>
      </c>
      <c r="E3" s="146" t="s">
        <v>5</v>
      </c>
      <c r="F3" s="146"/>
      <c r="G3" s="146" t="s">
        <v>8</v>
      </c>
      <c r="H3" s="146"/>
      <c r="I3" s="146" t="s">
        <v>9</v>
      </c>
      <c r="J3" s="146"/>
      <c r="K3" s="146" t="s">
        <v>10</v>
      </c>
      <c r="L3" s="146"/>
      <c r="M3" s="146" t="s">
        <v>11</v>
      </c>
      <c r="N3" s="145" t="s">
        <v>12</v>
      </c>
      <c r="O3" s="145" t="s">
        <v>13</v>
      </c>
      <c r="P3" s="145" t="s">
        <v>14</v>
      </c>
      <c r="Q3" s="145" t="s">
        <v>15</v>
      </c>
      <c r="R3" s="145" t="s">
        <v>16</v>
      </c>
      <c r="S3" s="145" t="s">
        <v>17</v>
      </c>
      <c r="T3" s="145" t="s">
        <v>18</v>
      </c>
    </row>
    <row r="4" spans="1:20" ht="30" customHeight="1">
      <c r="A4" s="147"/>
      <c r="B4" s="147"/>
      <c r="C4" s="147"/>
      <c r="D4" s="147"/>
      <c r="E4" s="11" t="s">
        <v>6</v>
      </c>
      <c r="F4" s="11" t="s">
        <v>7</v>
      </c>
      <c r="G4" s="11" t="s">
        <v>6</v>
      </c>
      <c r="H4" s="11" t="s">
        <v>7</v>
      </c>
      <c r="I4" s="11" t="s">
        <v>6</v>
      </c>
      <c r="J4" s="11" t="s">
        <v>7</v>
      </c>
      <c r="K4" s="11" t="s">
        <v>6</v>
      </c>
      <c r="L4" s="11" t="s">
        <v>7</v>
      </c>
      <c r="M4" s="147"/>
      <c r="N4" s="145"/>
      <c r="O4" s="145"/>
      <c r="P4" s="145"/>
      <c r="Q4" s="145"/>
      <c r="R4" s="145"/>
      <c r="S4" s="145"/>
      <c r="T4" s="145"/>
    </row>
    <row r="5" spans="1:20" ht="30" customHeight="1">
      <c r="A5" s="12" t="s">
        <v>585</v>
      </c>
      <c r="B5" s="12" t="s">
        <v>50</v>
      </c>
      <c r="C5" s="12" t="s">
        <v>50</v>
      </c>
      <c r="D5" s="13">
        <v>1</v>
      </c>
      <c r="E5" s="14">
        <f>F6+F10+F14+F18+F22+F26+F30+F34+F37+F41+F45+F49+F53+F57+F60</f>
        <v>0</v>
      </c>
      <c r="F5" s="14">
        <f t="shared" ref="F5:F36" si="0">E5*D5</f>
        <v>0</v>
      </c>
      <c r="G5" s="14">
        <f>H6+H10+H14+H18+H22+H26+H30+H34+H37+H41+H45+H49+H53+H57+H60</f>
        <v>0</v>
      </c>
      <c r="H5" s="14">
        <f t="shared" ref="H5:H36" si="1">G5*D5</f>
        <v>0</v>
      </c>
      <c r="I5" s="14">
        <f>J6+J10+J14+J18+J22+J26+J30+J34+J37+J41+J45+J49+J53+J57+J60</f>
        <v>0</v>
      </c>
      <c r="J5" s="14">
        <f t="shared" ref="J5:J36" si="2">I5*D5</f>
        <v>0</v>
      </c>
      <c r="K5" s="14">
        <f t="shared" ref="K5:K36" si="3">E5+G5+I5</f>
        <v>0</v>
      </c>
      <c r="L5" s="14">
        <f t="shared" ref="L5:L36" si="4">F5+H5+J5</f>
        <v>0</v>
      </c>
      <c r="M5" s="12" t="s">
        <v>50</v>
      </c>
      <c r="N5" s="1" t="s">
        <v>51</v>
      </c>
      <c r="O5" s="1" t="s">
        <v>50</v>
      </c>
      <c r="P5" s="1" t="s">
        <v>50</v>
      </c>
      <c r="Q5" s="1" t="s">
        <v>50</v>
      </c>
      <c r="R5" s="2">
        <v>1</v>
      </c>
      <c r="S5" s="1" t="s">
        <v>50</v>
      </c>
      <c r="T5" s="10"/>
    </row>
    <row r="6" spans="1:20" ht="30" customHeight="1">
      <c r="A6" s="12" t="s">
        <v>52</v>
      </c>
      <c r="B6" s="12" t="s">
        <v>50</v>
      </c>
      <c r="C6" s="12" t="s">
        <v>50</v>
      </c>
      <c r="D6" s="13">
        <v>1</v>
      </c>
      <c r="E6" s="14"/>
      <c r="F6" s="14">
        <f t="shared" si="0"/>
        <v>0</v>
      </c>
      <c r="G6" s="14">
        <f>H7+H8+H9</f>
        <v>0</v>
      </c>
      <c r="H6" s="14">
        <f t="shared" si="1"/>
        <v>0</v>
      </c>
      <c r="I6" s="14">
        <f>J7+J8+J9</f>
        <v>0</v>
      </c>
      <c r="J6" s="14">
        <f t="shared" si="2"/>
        <v>0</v>
      </c>
      <c r="K6" s="14">
        <f t="shared" si="3"/>
        <v>0</v>
      </c>
      <c r="L6" s="14">
        <f t="shared" si="4"/>
        <v>0</v>
      </c>
      <c r="M6" s="12" t="s">
        <v>50</v>
      </c>
      <c r="N6" s="1" t="s">
        <v>53</v>
      </c>
      <c r="O6" s="1" t="s">
        <v>50</v>
      </c>
      <c r="P6" s="1" t="s">
        <v>51</v>
      </c>
      <c r="Q6" s="1" t="s">
        <v>50</v>
      </c>
      <c r="R6" s="2">
        <v>2</v>
      </c>
      <c r="S6" s="1" t="s">
        <v>50</v>
      </c>
      <c r="T6" s="10"/>
    </row>
    <row r="7" spans="1:20" ht="30" customHeight="1">
      <c r="A7" s="12" t="s">
        <v>54</v>
      </c>
      <c r="B7" s="12" t="s">
        <v>50</v>
      </c>
      <c r="C7" s="12" t="s">
        <v>50</v>
      </c>
      <c r="D7" s="13">
        <v>1</v>
      </c>
      <c r="E7" s="14">
        <f>공종별내역서!F27</f>
        <v>0</v>
      </c>
      <c r="F7" s="14">
        <f t="shared" si="0"/>
        <v>0</v>
      </c>
      <c r="G7" s="14">
        <f>공종별내역서!H27</f>
        <v>0</v>
      </c>
      <c r="H7" s="14">
        <f t="shared" si="1"/>
        <v>0</v>
      </c>
      <c r="I7" s="14">
        <f>공종별내역서!J27</f>
        <v>0</v>
      </c>
      <c r="J7" s="14">
        <f t="shared" si="2"/>
        <v>0</v>
      </c>
      <c r="K7" s="14">
        <f t="shared" si="3"/>
        <v>0</v>
      </c>
      <c r="L7" s="14">
        <f t="shared" si="4"/>
        <v>0</v>
      </c>
      <c r="M7" s="12" t="s">
        <v>50</v>
      </c>
      <c r="N7" s="1" t="s">
        <v>55</v>
      </c>
      <c r="O7" s="1" t="s">
        <v>50</v>
      </c>
      <c r="P7" s="1" t="s">
        <v>53</v>
      </c>
      <c r="Q7" s="1" t="s">
        <v>50</v>
      </c>
      <c r="R7" s="2">
        <v>3</v>
      </c>
      <c r="S7" s="1" t="s">
        <v>50</v>
      </c>
      <c r="T7" s="10"/>
    </row>
    <row r="8" spans="1:20" ht="30" customHeight="1">
      <c r="A8" s="12" t="s">
        <v>91</v>
      </c>
      <c r="B8" s="12" t="s">
        <v>50</v>
      </c>
      <c r="C8" s="12" t="s">
        <v>50</v>
      </c>
      <c r="D8" s="13">
        <v>1</v>
      </c>
      <c r="E8" s="14">
        <f>공종별내역서!F51</f>
        <v>0</v>
      </c>
      <c r="F8" s="14">
        <f t="shared" si="0"/>
        <v>0</v>
      </c>
      <c r="G8" s="14">
        <f>공종별내역서!H51</f>
        <v>0</v>
      </c>
      <c r="H8" s="14">
        <f t="shared" si="1"/>
        <v>0</v>
      </c>
      <c r="I8" s="14">
        <f>공종별내역서!J51</f>
        <v>0</v>
      </c>
      <c r="J8" s="14">
        <f t="shared" si="2"/>
        <v>0</v>
      </c>
      <c r="K8" s="14">
        <f t="shared" si="3"/>
        <v>0</v>
      </c>
      <c r="L8" s="14">
        <f t="shared" si="4"/>
        <v>0</v>
      </c>
      <c r="M8" s="12" t="s">
        <v>50</v>
      </c>
      <c r="N8" s="1" t="s">
        <v>92</v>
      </c>
      <c r="O8" s="1" t="s">
        <v>50</v>
      </c>
      <c r="P8" s="1" t="s">
        <v>53</v>
      </c>
      <c r="Q8" s="1" t="s">
        <v>50</v>
      </c>
      <c r="R8" s="2">
        <v>3</v>
      </c>
      <c r="S8" s="1" t="s">
        <v>50</v>
      </c>
      <c r="T8" s="10"/>
    </row>
    <row r="9" spans="1:20" ht="30" customHeight="1">
      <c r="A9" s="12" t="s">
        <v>111</v>
      </c>
      <c r="B9" s="12" t="s">
        <v>50</v>
      </c>
      <c r="C9" s="12" t="s">
        <v>50</v>
      </c>
      <c r="D9" s="13">
        <v>1</v>
      </c>
      <c r="E9" s="14">
        <f>공종별내역서!F75</f>
        <v>0</v>
      </c>
      <c r="F9" s="14">
        <f t="shared" si="0"/>
        <v>0</v>
      </c>
      <c r="G9" s="14">
        <f>공종별내역서!H75</f>
        <v>0</v>
      </c>
      <c r="H9" s="14">
        <f t="shared" si="1"/>
        <v>0</v>
      </c>
      <c r="I9" s="14">
        <f>공종별내역서!J75</f>
        <v>0</v>
      </c>
      <c r="J9" s="14">
        <f t="shared" si="2"/>
        <v>0</v>
      </c>
      <c r="K9" s="14">
        <f t="shared" si="3"/>
        <v>0</v>
      </c>
      <c r="L9" s="14">
        <f t="shared" si="4"/>
        <v>0</v>
      </c>
      <c r="M9" s="12" t="s">
        <v>50</v>
      </c>
      <c r="N9" s="1" t="s">
        <v>112</v>
      </c>
      <c r="O9" s="1" t="s">
        <v>50</v>
      </c>
      <c r="P9" s="1" t="s">
        <v>53</v>
      </c>
      <c r="Q9" s="1" t="s">
        <v>50</v>
      </c>
      <c r="R9" s="2">
        <v>3</v>
      </c>
      <c r="S9" s="1" t="s">
        <v>50</v>
      </c>
      <c r="T9" s="10"/>
    </row>
    <row r="10" spans="1:20" ht="30" customHeight="1">
      <c r="A10" s="12" t="s">
        <v>151</v>
      </c>
      <c r="B10" s="12" t="s">
        <v>50</v>
      </c>
      <c r="C10" s="12" t="s">
        <v>50</v>
      </c>
      <c r="D10" s="13">
        <v>1</v>
      </c>
      <c r="E10" s="14">
        <f>F11+F12+F13</f>
        <v>0</v>
      </c>
      <c r="F10" s="14">
        <f t="shared" si="0"/>
        <v>0</v>
      </c>
      <c r="G10" s="14">
        <f>H11+H12+H13</f>
        <v>0</v>
      </c>
      <c r="H10" s="14">
        <f t="shared" si="1"/>
        <v>0</v>
      </c>
      <c r="I10" s="14">
        <f>J11+J12+J13</f>
        <v>0</v>
      </c>
      <c r="J10" s="14">
        <f t="shared" si="2"/>
        <v>0</v>
      </c>
      <c r="K10" s="14">
        <f t="shared" si="3"/>
        <v>0</v>
      </c>
      <c r="L10" s="14">
        <f t="shared" si="4"/>
        <v>0</v>
      </c>
      <c r="M10" s="12" t="s">
        <v>50</v>
      </c>
      <c r="N10" s="1" t="s">
        <v>152</v>
      </c>
      <c r="O10" s="1" t="s">
        <v>50</v>
      </c>
      <c r="P10" s="1" t="s">
        <v>51</v>
      </c>
      <c r="Q10" s="1" t="s">
        <v>50</v>
      </c>
      <c r="R10" s="2">
        <v>2</v>
      </c>
      <c r="S10" s="1" t="s">
        <v>50</v>
      </c>
      <c r="T10" s="10"/>
    </row>
    <row r="11" spans="1:20" ht="30" customHeight="1">
      <c r="A11" s="12" t="s">
        <v>153</v>
      </c>
      <c r="B11" s="12" t="s">
        <v>50</v>
      </c>
      <c r="C11" s="12" t="s">
        <v>50</v>
      </c>
      <c r="D11" s="13">
        <v>1</v>
      </c>
      <c r="E11" s="14">
        <f>공종별내역서!F99</f>
        <v>0</v>
      </c>
      <c r="F11" s="14">
        <f t="shared" si="0"/>
        <v>0</v>
      </c>
      <c r="G11" s="14">
        <f>공종별내역서!H99</f>
        <v>0</v>
      </c>
      <c r="H11" s="14">
        <f t="shared" si="1"/>
        <v>0</v>
      </c>
      <c r="I11" s="14">
        <f>공종별내역서!J99</f>
        <v>0</v>
      </c>
      <c r="J11" s="14">
        <f t="shared" si="2"/>
        <v>0</v>
      </c>
      <c r="K11" s="14">
        <f t="shared" si="3"/>
        <v>0</v>
      </c>
      <c r="L11" s="14">
        <f t="shared" si="4"/>
        <v>0</v>
      </c>
      <c r="M11" s="12" t="s">
        <v>50</v>
      </c>
      <c r="N11" s="1" t="s">
        <v>154</v>
      </c>
      <c r="O11" s="1" t="s">
        <v>50</v>
      </c>
      <c r="P11" s="1" t="s">
        <v>152</v>
      </c>
      <c r="Q11" s="1" t="s">
        <v>50</v>
      </c>
      <c r="R11" s="2">
        <v>3</v>
      </c>
      <c r="S11" s="1" t="s">
        <v>50</v>
      </c>
      <c r="T11" s="10"/>
    </row>
    <row r="12" spans="1:20" ht="30" customHeight="1">
      <c r="A12" s="12" t="s">
        <v>161</v>
      </c>
      <c r="B12" s="12" t="s">
        <v>50</v>
      </c>
      <c r="C12" s="12" t="s">
        <v>50</v>
      </c>
      <c r="D12" s="13">
        <v>1</v>
      </c>
      <c r="E12" s="14">
        <f>공종별내역서!F123</f>
        <v>0</v>
      </c>
      <c r="F12" s="14">
        <f t="shared" si="0"/>
        <v>0</v>
      </c>
      <c r="G12" s="14">
        <f>공종별내역서!H123</f>
        <v>0</v>
      </c>
      <c r="H12" s="14">
        <f t="shared" si="1"/>
        <v>0</v>
      </c>
      <c r="I12" s="14">
        <f>공종별내역서!J123</f>
        <v>0</v>
      </c>
      <c r="J12" s="14">
        <f t="shared" si="2"/>
        <v>0</v>
      </c>
      <c r="K12" s="14">
        <f t="shared" si="3"/>
        <v>0</v>
      </c>
      <c r="L12" s="14">
        <f t="shared" si="4"/>
        <v>0</v>
      </c>
      <c r="M12" s="12" t="s">
        <v>50</v>
      </c>
      <c r="N12" s="1" t="s">
        <v>162</v>
      </c>
      <c r="O12" s="1" t="s">
        <v>50</v>
      </c>
      <c r="P12" s="1" t="s">
        <v>152</v>
      </c>
      <c r="Q12" s="1" t="s">
        <v>50</v>
      </c>
      <c r="R12" s="2">
        <v>3</v>
      </c>
      <c r="S12" s="1" t="s">
        <v>50</v>
      </c>
      <c r="T12" s="10"/>
    </row>
    <row r="13" spans="1:20" ht="30" customHeight="1">
      <c r="A13" s="12" t="s">
        <v>166</v>
      </c>
      <c r="B13" s="12" t="s">
        <v>50</v>
      </c>
      <c r="C13" s="12" t="s">
        <v>50</v>
      </c>
      <c r="D13" s="13">
        <v>1</v>
      </c>
      <c r="E13" s="14">
        <f>공종별내역서!F147</f>
        <v>0</v>
      </c>
      <c r="F13" s="14">
        <f t="shared" si="0"/>
        <v>0</v>
      </c>
      <c r="G13" s="14">
        <f>공종별내역서!H147</f>
        <v>0</v>
      </c>
      <c r="H13" s="14">
        <f t="shared" si="1"/>
        <v>0</v>
      </c>
      <c r="I13" s="14">
        <f>공종별내역서!J147</f>
        <v>0</v>
      </c>
      <c r="J13" s="14">
        <f t="shared" si="2"/>
        <v>0</v>
      </c>
      <c r="K13" s="14">
        <f t="shared" si="3"/>
        <v>0</v>
      </c>
      <c r="L13" s="14">
        <f t="shared" si="4"/>
        <v>0</v>
      </c>
      <c r="M13" s="12" t="s">
        <v>50</v>
      </c>
      <c r="N13" s="1" t="s">
        <v>167</v>
      </c>
      <c r="O13" s="1" t="s">
        <v>50</v>
      </c>
      <c r="P13" s="1" t="s">
        <v>152</v>
      </c>
      <c r="Q13" s="1" t="s">
        <v>50</v>
      </c>
      <c r="R13" s="2">
        <v>3</v>
      </c>
      <c r="S13" s="1" t="s">
        <v>50</v>
      </c>
      <c r="T13" s="10"/>
    </row>
    <row r="14" spans="1:20" ht="30" customHeight="1">
      <c r="A14" s="12" t="s">
        <v>172</v>
      </c>
      <c r="B14" s="12" t="s">
        <v>50</v>
      </c>
      <c r="C14" s="12" t="s">
        <v>50</v>
      </c>
      <c r="D14" s="13">
        <v>1</v>
      </c>
      <c r="E14" s="14">
        <f>F15+F16+F17</f>
        <v>0</v>
      </c>
      <c r="F14" s="14">
        <f t="shared" si="0"/>
        <v>0</v>
      </c>
      <c r="G14" s="14">
        <f>H15+H16+H17</f>
        <v>0</v>
      </c>
      <c r="H14" s="14">
        <f t="shared" si="1"/>
        <v>0</v>
      </c>
      <c r="I14" s="14">
        <f>J15+J16+J17</f>
        <v>0</v>
      </c>
      <c r="J14" s="14">
        <f t="shared" si="2"/>
        <v>0</v>
      </c>
      <c r="K14" s="14">
        <f t="shared" si="3"/>
        <v>0</v>
      </c>
      <c r="L14" s="14">
        <f t="shared" si="4"/>
        <v>0</v>
      </c>
      <c r="M14" s="12" t="s">
        <v>50</v>
      </c>
      <c r="N14" s="1" t="s">
        <v>173</v>
      </c>
      <c r="O14" s="1" t="s">
        <v>50</v>
      </c>
      <c r="P14" s="1" t="s">
        <v>51</v>
      </c>
      <c r="Q14" s="1" t="s">
        <v>50</v>
      </c>
      <c r="R14" s="2">
        <v>2</v>
      </c>
      <c r="S14" s="1" t="s">
        <v>50</v>
      </c>
      <c r="T14" s="10"/>
    </row>
    <row r="15" spans="1:20" ht="30" customHeight="1">
      <c r="A15" s="12" t="s">
        <v>174</v>
      </c>
      <c r="B15" s="12" t="s">
        <v>50</v>
      </c>
      <c r="C15" s="12" t="s">
        <v>50</v>
      </c>
      <c r="D15" s="13">
        <v>1</v>
      </c>
      <c r="E15" s="14">
        <f>공종별내역서!F171</f>
        <v>0</v>
      </c>
      <c r="F15" s="14">
        <f t="shared" si="0"/>
        <v>0</v>
      </c>
      <c r="G15" s="14">
        <f>공종별내역서!H171</f>
        <v>0</v>
      </c>
      <c r="H15" s="14">
        <f t="shared" si="1"/>
        <v>0</v>
      </c>
      <c r="I15" s="14">
        <f>공종별내역서!J171</f>
        <v>0</v>
      </c>
      <c r="J15" s="14">
        <f t="shared" si="2"/>
        <v>0</v>
      </c>
      <c r="K15" s="14">
        <f t="shared" si="3"/>
        <v>0</v>
      </c>
      <c r="L15" s="14">
        <f t="shared" si="4"/>
        <v>0</v>
      </c>
      <c r="M15" s="12" t="s">
        <v>50</v>
      </c>
      <c r="N15" s="1" t="s">
        <v>175</v>
      </c>
      <c r="O15" s="1" t="s">
        <v>50</v>
      </c>
      <c r="P15" s="1" t="s">
        <v>173</v>
      </c>
      <c r="Q15" s="1" t="s">
        <v>50</v>
      </c>
      <c r="R15" s="2">
        <v>3</v>
      </c>
      <c r="S15" s="1" t="s">
        <v>50</v>
      </c>
      <c r="T15" s="10"/>
    </row>
    <row r="16" spans="1:20" ht="30" customHeight="1">
      <c r="A16" s="12" t="s">
        <v>193</v>
      </c>
      <c r="B16" s="12" t="s">
        <v>50</v>
      </c>
      <c r="C16" s="12" t="s">
        <v>50</v>
      </c>
      <c r="D16" s="13">
        <v>1</v>
      </c>
      <c r="E16" s="14">
        <f>공종별내역서!F195</f>
        <v>0</v>
      </c>
      <c r="F16" s="14">
        <f t="shared" si="0"/>
        <v>0</v>
      </c>
      <c r="G16" s="14">
        <f>공종별내역서!H195</f>
        <v>0</v>
      </c>
      <c r="H16" s="14">
        <f t="shared" si="1"/>
        <v>0</v>
      </c>
      <c r="I16" s="14">
        <f>공종별내역서!J195</f>
        <v>0</v>
      </c>
      <c r="J16" s="14">
        <f t="shared" si="2"/>
        <v>0</v>
      </c>
      <c r="K16" s="14">
        <f t="shared" si="3"/>
        <v>0</v>
      </c>
      <c r="L16" s="14">
        <f t="shared" si="4"/>
        <v>0</v>
      </c>
      <c r="M16" s="12" t="s">
        <v>50</v>
      </c>
      <c r="N16" s="1" t="s">
        <v>194</v>
      </c>
      <c r="O16" s="1" t="s">
        <v>50</v>
      </c>
      <c r="P16" s="1" t="s">
        <v>173</v>
      </c>
      <c r="Q16" s="1" t="s">
        <v>50</v>
      </c>
      <c r="R16" s="2">
        <v>3</v>
      </c>
      <c r="S16" s="1" t="s">
        <v>50</v>
      </c>
      <c r="T16" s="10"/>
    </row>
    <row r="17" spans="1:20" ht="30" customHeight="1">
      <c r="A17" s="12" t="s">
        <v>198</v>
      </c>
      <c r="B17" s="12" t="s">
        <v>50</v>
      </c>
      <c r="C17" s="12" t="s">
        <v>50</v>
      </c>
      <c r="D17" s="13">
        <v>1</v>
      </c>
      <c r="E17" s="14">
        <f>공종별내역서!F219</f>
        <v>0</v>
      </c>
      <c r="F17" s="14">
        <f t="shared" si="0"/>
        <v>0</v>
      </c>
      <c r="G17" s="14">
        <f>공종별내역서!H219</f>
        <v>0</v>
      </c>
      <c r="H17" s="14">
        <f t="shared" si="1"/>
        <v>0</v>
      </c>
      <c r="I17" s="14">
        <f>공종별내역서!J219</f>
        <v>0</v>
      </c>
      <c r="J17" s="14">
        <f t="shared" si="2"/>
        <v>0</v>
      </c>
      <c r="K17" s="14">
        <f t="shared" si="3"/>
        <v>0</v>
      </c>
      <c r="L17" s="14">
        <f t="shared" si="4"/>
        <v>0</v>
      </c>
      <c r="M17" s="12" t="s">
        <v>50</v>
      </c>
      <c r="N17" s="1" t="s">
        <v>199</v>
      </c>
      <c r="O17" s="1" t="s">
        <v>50</v>
      </c>
      <c r="P17" s="1" t="s">
        <v>173</v>
      </c>
      <c r="Q17" s="1" t="s">
        <v>50</v>
      </c>
      <c r="R17" s="2">
        <v>3</v>
      </c>
      <c r="S17" s="1" t="s">
        <v>50</v>
      </c>
      <c r="T17" s="10"/>
    </row>
    <row r="18" spans="1:20" ht="30" customHeight="1">
      <c r="A18" s="12" t="s">
        <v>206</v>
      </c>
      <c r="B18" s="12" t="s">
        <v>50</v>
      </c>
      <c r="C18" s="12" t="s">
        <v>50</v>
      </c>
      <c r="D18" s="13">
        <v>1</v>
      </c>
      <c r="E18" s="14">
        <f>F19+F20+F21</f>
        <v>0</v>
      </c>
      <c r="F18" s="14">
        <f t="shared" si="0"/>
        <v>0</v>
      </c>
      <c r="G18" s="14">
        <f>H19+H20+H21</f>
        <v>0</v>
      </c>
      <c r="H18" s="14">
        <f t="shared" si="1"/>
        <v>0</v>
      </c>
      <c r="I18" s="14">
        <f>J19+J20+J21</f>
        <v>0</v>
      </c>
      <c r="J18" s="14">
        <f t="shared" si="2"/>
        <v>0</v>
      </c>
      <c r="K18" s="14">
        <f t="shared" si="3"/>
        <v>0</v>
      </c>
      <c r="L18" s="14">
        <f t="shared" si="4"/>
        <v>0</v>
      </c>
      <c r="M18" s="12" t="s">
        <v>50</v>
      </c>
      <c r="N18" s="1" t="s">
        <v>207</v>
      </c>
      <c r="O18" s="1" t="s">
        <v>50</v>
      </c>
      <c r="P18" s="1" t="s">
        <v>51</v>
      </c>
      <c r="Q18" s="1" t="s">
        <v>50</v>
      </c>
      <c r="R18" s="2">
        <v>2</v>
      </c>
      <c r="S18" s="1" t="s">
        <v>50</v>
      </c>
      <c r="T18" s="10"/>
    </row>
    <row r="19" spans="1:20" ht="30" customHeight="1">
      <c r="A19" s="12" t="s">
        <v>208</v>
      </c>
      <c r="B19" s="12" t="s">
        <v>50</v>
      </c>
      <c r="C19" s="12" t="s">
        <v>50</v>
      </c>
      <c r="D19" s="13">
        <v>1</v>
      </c>
      <c r="E19" s="14">
        <f>공종별내역서!F243</f>
        <v>0</v>
      </c>
      <c r="F19" s="14">
        <f t="shared" si="0"/>
        <v>0</v>
      </c>
      <c r="G19" s="14">
        <f>공종별내역서!H243</f>
        <v>0</v>
      </c>
      <c r="H19" s="14">
        <f t="shared" si="1"/>
        <v>0</v>
      </c>
      <c r="I19" s="14">
        <f>공종별내역서!J243</f>
        <v>0</v>
      </c>
      <c r="J19" s="14">
        <f t="shared" si="2"/>
        <v>0</v>
      </c>
      <c r="K19" s="14">
        <f t="shared" si="3"/>
        <v>0</v>
      </c>
      <c r="L19" s="14">
        <f t="shared" si="4"/>
        <v>0</v>
      </c>
      <c r="M19" s="12" t="s">
        <v>50</v>
      </c>
      <c r="N19" s="1" t="s">
        <v>209</v>
      </c>
      <c r="O19" s="1" t="s">
        <v>50</v>
      </c>
      <c r="P19" s="1" t="s">
        <v>207</v>
      </c>
      <c r="Q19" s="1" t="s">
        <v>50</v>
      </c>
      <c r="R19" s="2">
        <v>3</v>
      </c>
      <c r="S19" s="1" t="s">
        <v>50</v>
      </c>
      <c r="T19" s="10"/>
    </row>
    <row r="20" spans="1:20" ht="30" customHeight="1">
      <c r="A20" s="12" t="s">
        <v>223</v>
      </c>
      <c r="B20" s="12" t="s">
        <v>50</v>
      </c>
      <c r="C20" s="12" t="s">
        <v>50</v>
      </c>
      <c r="D20" s="13">
        <v>1</v>
      </c>
      <c r="E20" s="14">
        <f>공종별내역서!F267</f>
        <v>0</v>
      </c>
      <c r="F20" s="14">
        <f t="shared" si="0"/>
        <v>0</v>
      </c>
      <c r="G20" s="14">
        <f>공종별내역서!H267</f>
        <v>0</v>
      </c>
      <c r="H20" s="14">
        <f t="shared" si="1"/>
        <v>0</v>
      </c>
      <c r="I20" s="14">
        <f>공종별내역서!J267</f>
        <v>0</v>
      </c>
      <c r="J20" s="14">
        <f t="shared" si="2"/>
        <v>0</v>
      </c>
      <c r="K20" s="14">
        <f t="shared" si="3"/>
        <v>0</v>
      </c>
      <c r="L20" s="14">
        <f t="shared" si="4"/>
        <v>0</v>
      </c>
      <c r="M20" s="12" t="s">
        <v>50</v>
      </c>
      <c r="N20" s="1" t="s">
        <v>224</v>
      </c>
      <c r="O20" s="1" t="s">
        <v>50</v>
      </c>
      <c r="P20" s="1" t="s">
        <v>207</v>
      </c>
      <c r="Q20" s="1" t="s">
        <v>50</v>
      </c>
      <c r="R20" s="2">
        <v>3</v>
      </c>
      <c r="S20" s="1" t="s">
        <v>50</v>
      </c>
      <c r="T20" s="10"/>
    </row>
    <row r="21" spans="1:20" ht="30" customHeight="1">
      <c r="A21" s="12" t="s">
        <v>228</v>
      </c>
      <c r="B21" s="12" t="s">
        <v>50</v>
      </c>
      <c r="C21" s="12" t="s">
        <v>50</v>
      </c>
      <c r="D21" s="13">
        <v>1</v>
      </c>
      <c r="E21" s="14">
        <f>공종별내역서!F291</f>
        <v>0</v>
      </c>
      <c r="F21" s="14">
        <f t="shared" si="0"/>
        <v>0</v>
      </c>
      <c r="G21" s="14">
        <f>공종별내역서!H291</f>
        <v>0</v>
      </c>
      <c r="H21" s="14">
        <f t="shared" si="1"/>
        <v>0</v>
      </c>
      <c r="I21" s="14">
        <f>공종별내역서!J291</f>
        <v>0</v>
      </c>
      <c r="J21" s="14">
        <f t="shared" si="2"/>
        <v>0</v>
      </c>
      <c r="K21" s="14">
        <f t="shared" si="3"/>
        <v>0</v>
      </c>
      <c r="L21" s="14">
        <f t="shared" si="4"/>
        <v>0</v>
      </c>
      <c r="M21" s="12" t="s">
        <v>50</v>
      </c>
      <c r="N21" s="1" t="s">
        <v>229</v>
      </c>
      <c r="O21" s="1" t="s">
        <v>50</v>
      </c>
      <c r="P21" s="1" t="s">
        <v>207</v>
      </c>
      <c r="Q21" s="1" t="s">
        <v>50</v>
      </c>
      <c r="R21" s="2">
        <v>3</v>
      </c>
      <c r="S21" s="1" t="s">
        <v>50</v>
      </c>
      <c r="T21" s="10"/>
    </row>
    <row r="22" spans="1:20" ht="30" customHeight="1">
      <c r="A22" s="12" t="s">
        <v>243</v>
      </c>
      <c r="B22" s="12" t="s">
        <v>50</v>
      </c>
      <c r="C22" s="12" t="s">
        <v>50</v>
      </c>
      <c r="D22" s="13">
        <v>1</v>
      </c>
      <c r="E22" s="14">
        <f>F23+F24+F25</f>
        <v>0</v>
      </c>
      <c r="F22" s="14">
        <f t="shared" si="0"/>
        <v>0</v>
      </c>
      <c r="G22" s="14">
        <f>H23+H24+H25</f>
        <v>0</v>
      </c>
      <c r="H22" s="14">
        <f t="shared" si="1"/>
        <v>0</v>
      </c>
      <c r="I22" s="14">
        <f>J23+J24+J25</f>
        <v>0</v>
      </c>
      <c r="J22" s="14">
        <f t="shared" si="2"/>
        <v>0</v>
      </c>
      <c r="K22" s="14">
        <f t="shared" si="3"/>
        <v>0</v>
      </c>
      <c r="L22" s="14">
        <f t="shared" si="4"/>
        <v>0</v>
      </c>
      <c r="M22" s="12" t="s">
        <v>50</v>
      </c>
      <c r="N22" s="1" t="s">
        <v>244</v>
      </c>
      <c r="O22" s="1" t="s">
        <v>50</v>
      </c>
      <c r="P22" s="1" t="s">
        <v>51</v>
      </c>
      <c r="Q22" s="1" t="s">
        <v>50</v>
      </c>
      <c r="R22" s="2">
        <v>2</v>
      </c>
      <c r="S22" s="1" t="s">
        <v>50</v>
      </c>
      <c r="T22" s="10"/>
    </row>
    <row r="23" spans="1:20" ht="30" customHeight="1">
      <c r="A23" s="12" t="s">
        <v>245</v>
      </c>
      <c r="B23" s="12" t="s">
        <v>50</v>
      </c>
      <c r="C23" s="12" t="s">
        <v>50</v>
      </c>
      <c r="D23" s="13">
        <v>1</v>
      </c>
      <c r="E23" s="14">
        <f>공종별내역서!F315</f>
        <v>0</v>
      </c>
      <c r="F23" s="14">
        <f t="shared" si="0"/>
        <v>0</v>
      </c>
      <c r="G23" s="14">
        <f>공종별내역서!H315</f>
        <v>0</v>
      </c>
      <c r="H23" s="14">
        <f t="shared" si="1"/>
        <v>0</v>
      </c>
      <c r="I23" s="14">
        <f>공종별내역서!J315</f>
        <v>0</v>
      </c>
      <c r="J23" s="14">
        <f t="shared" si="2"/>
        <v>0</v>
      </c>
      <c r="K23" s="14">
        <f t="shared" si="3"/>
        <v>0</v>
      </c>
      <c r="L23" s="14">
        <f t="shared" si="4"/>
        <v>0</v>
      </c>
      <c r="M23" s="12" t="s">
        <v>50</v>
      </c>
      <c r="N23" s="1" t="s">
        <v>246</v>
      </c>
      <c r="O23" s="1" t="s">
        <v>50</v>
      </c>
      <c r="P23" s="1" t="s">
        <v>244</v>
      </c>
      <c r="Q23" s="1" t="s">
        <v>50</v>
      </c>
      <c r="R23" s="2">
        <v>3</v>
      </c>
      <c r="S23" s="1" t="s">
        <v>50</v>
      </c>
      <c r="T23" s="10"/>
    </row>
    <row r="24" spans="1:20" ht="30" customHeight="1">
      <c r="A24" s="12" t="s">
        <v>257</v>
      </c>
      <c r="B24" s="12" t="s">
        <v>50</v>
      </c>
      <c r="C24" s="12" t="s">
        <v>50</v>
      </c>
      <c r="D24" s="13">
        <v>1</v>
      </c>
      <c r="E24" s="14">
        <f>공종별내역서!F339</f>
        <v>0</v>
      </c>
      <c r="F24" s="14">
        <f t="shared" si="0"/>
        <v>0</v>
      </c>
      <c r="G24" s="14">
        <f>공종별내역서!H339</f>
        <v>0</v>
      </c>
      <c r="H24" s="14">
        <f t="shared" si="1"/>
        <v>0</v>
      </c>
      <c r="I24" s="14">
        <f>공종별내역서!J339</f>
        <v>0</v>
      </c>
      <c r="J24" s="14">
        <f t="shared" si="2"/>
        <v>0</v>
      </c>
      <c r="K24" s="14">
        <f t="shared" si="3"/>
        <v>0</v>
      </c>
      <c r="L24" s="14">
        <f t="shared" si="4"/>
        <v>0</v>
      </c>
      <c r="M24" s="12" t="s">
        <v>50</v>
      </c>
      <c r="N24" s="1" t="s">
        <v>258</v>
      </c>
      <c r="O24" s="1" t="s">
        <v>50</v>
      </c>
      <c r="P24" s="1" t="s">
        <v>244</v>
      </c>
      <c r="Q24" s="1" t="s">
        <v>50</v>
      </c>
      <c r="R24" s="2">
        <v>3</v>
      </c>
      <c r="S24" s="1" t="s">
        <v>50</v>
      </c>
      <c r="T24" s="10"/>
    </row>
    <row r="25" spans="1:20" ht="30" customHeight="1">
      <c r="A25" s="12" t="s">
        <v>262</v>
      </c>
      <c r="B25" s="12" t="s">
        <v>50</v>
      </c>
      <c r="C25" s="12" t="s">
        <v>50</v>
      </c>
      <c r="D25" s="13">
        <v>1</v>
      </c>
      <c r="E25" s="14">
        <f>공종별내역서!F363</f>
        <v>0</v>
      </c>
      <c r="F25" s="14">
        <f t="shared" si="0"/>
        <v>0</v>
      </c>
      <c r="G25" s="14">
        <f>공종별내역서!H363</f>
        <v>0</v>
      </c>
      <c r="H25" s="14">
        <f t="shared" si="1"/>
        <v>0</v>
      </c>
      <c r="I25" s="14">
        <f>공종별내역서!J363</f>
        <v>0</v>
      </c>
      <c r="J25" s="14">
        <f t="shared" si="2"/>
        <v>0</v>
      </c>
      <c r="K25" s="14">
        <f t="shared" si="3"/>
        <v>0</v>
      </c>
      <c r="L25" s="14">
        <f t="shared" si="4"/>
        <v>0</v>
      </c>
      <c r="M25" s="12" t="s">
        <v>50</v>
      </c>
      <c r="N25" s="1" t="s">
        <v>263</v>
      </c>
      <c r="O25" s="1" t="s">
        <v>50</v>
      </c>
      <c r="P25" s="1" t="s">
        <v>244</v>
      </c>
      <c r="Q25" s="1" t="s">
        <v>50</v>
      </c>
      <c r="R25" s="2">
        <v>3</v>
      </c>
      <c r="S25" s="1" t="s">
        <v>50</v>
      </c>
      <c r="T25" s="10"/>
    </row>
    <row r="26" spans="1:20" ht="30" customHeight="1">
      <c r="A26" s="12" t="s">
        <v>272</v>
      </c>
      <c r="B26" s="12" t="s">
        <v>50</v>
      </c>
      <c r="C26" s="12" t="s">
        <v>50</v>
      </c>
      <c r="D26" s="13">
        <v>1</v>
      </c>
      <c r="E26" s="14">
        <f>F27+F28+F29</f>
        <v>0</v>
      </c>
      <c r="F26" s="14">
        <f t="shared" si="0"/>
        <v>0</v>
      </c>
      <c r="G26" s="14">
        <f>H27+H28+H29</f>
        <v>0</v>
      </c>
      <c r="H26" s="14">
        <f t="shared" si="1"/>
        <v>0</v>
      </c>
      <c r="I26" s="14">
        <f>J27+J28+J29</f>
        <v>0</v>
      </c>
      <c r="J26" s="14">
        <f t="shared" si="2"/>
        <v>0</v>
      </c>
      <c r="K26" s="14">
        <f t="shared" si="3"/>
        <v>0</v>
      </c>
      <c r="L26" s="14">
        <f t="shared" si="4"/>
        <v>0</v>
      </c>
      <c r="M26" s="12" t="s">
        <v>50</v>
      </c>
      <c r="N26" s="1" t="s">
        <v>273</v>
      </c>
      <c r="O26" s="1" t="s">
        <v>50</v>
      </c>
      <c r="P26" s="1" t="s">
        <v>51</v>
      </c>
      <c r="Q26" s="1" t="s">
        <v>50</v>
      </c>
      <c r="R26" s="2">
        <v>2</v>
      </c>
      <c r="S26" s="1" t="s">
        <v>50</v>
      </c>
      <c r="T26" s="10"/>
    </row>
    <row r="27" spans="1:20" ht="30" customHeight="1">
      <c r="A27" s="12" t="s">
        <v>274</v>
      </c>
      <c r="B27" s="12" t="s">
        <v>50</v>
      </c>
      <c r="C27" s="12" t="s">
        <v>50</v>
      </c>
      <c r="D27" s="13">
        <v>1</v>
      </c>
      <c r="E27" s="14">
        <f>공종별내역서!F387</f>
        <v>0</v>
      </c>
      <c r="F27" s="14">
        <f t="shared" si="0"/>
        <v>0</v>
      </c>
      <c r="G27" s="14">
        <f>공종별내역서!H387</f>
        <v>0</v>
      </c>
      <c r="H27" s="14">
        <f t="shared" si="1"/>
        <v>0</v>
      </c>
      <c r="I27" s="14">
        <f>공종별내역서!J387</f>
        <v>0</v>
      </c>
      <c r="J27" s="14">
        <f t="shared" si="2"/>
        <v>0</v>
      </c>
      <c r="K27" s="14">
        <f t="shared" si="3"/>
        <v>0</v>
      </c>
      <c r="L27" s="14">
        <f t="shared" si="4"/>
        <v>0</v>
      </c>
      <c r="M27" s="12" t="s">
        <v>50</v>
      </c>
      <c r="N27" s="1" t="s">
        <v>275</v>
      </c>
      <c r="O27" s="1" t="s">
        <v>50</v>
      </c>
      <c r="P27" s="1" t="s">
        <v>273</v>
      </c>
      <c r="Q27" s="1" t="s">
        <v>50</v>
      </c>
      <c r="R27" s="2">
        <v>3</v>
      </c>
      <c r="S27" s="1" t="s">
        <v>50</v>
      </c>
      <c r="T27" s="10"/>
    </row>
    <row r="28" spans="1:20" ht="30" customHeight="1">
      <c r="A28" s="12" t="s">
        <v>284</v>
      </c>
      <c r="B28" s="12" t="s">
        <v>50</v>
      </c>
      <c r="C28" s="12" t="s">
        <v>50</v>
      </c>
      <c r="D28" s="13">
        <v>1</v>
      </c>
      <c r="E28" s="14">
        <f>공종별내역서!F411</f>
        <v>0</v>
      </c>
      <c r="F28" s="14">
        <f t="shared" si="0"/>
        <v>0</v>
      </c>
      <c r="G28" s="14">
        <f>공종별내역서!H411</f>
        <v>0</v>
      </c>
      <c r="H28" s="14">
        <f t="shared" si="1"/>
        <v>0</v>
      </c>
      <c r="I28" s="14">
        <f>공종별내역서!J411</f>
        <v>0</v>
      </c>
      <c r="J28" s="14">
        <f t="shared" si="2"/>
        <v>0</v>
      </c>
      <c r="K28" s="14">
        <f t="shared" si="3"/>
        <v>0</v>
      </c>
      <c r="L28" s="14">
        <f t="shared" si="4"/>
        <v>0</v>
      </c>
      <c r="M28" s="12" t="s">
        <v>50</v>
      </c>
      <c r="N28" s="1" t="s">
        <v>285</v>
      </c>
      <c r="O28" s="1" t="s">
        <v>50</v>
      </c>
      <c r="P28" s="1" t="s">
        <v>273</v>
      </c>
      <c r="Q28" s="1" t="s">
        <v>50</v>
      </c>
      <c r="R28" s="2">
        <v>3</v>
      </c>
      <c r="S28" s="1" t="s">
        <v>50</v>
      </c>
      <c r="T28" s="10"/>
    </row>
    <row r="29" spans="1:20" ht="30" customHeight="1">
      <c r="A29" s="12" t="s">
        <v>289</v>
      </c>
      <c r="B29" s="12" t="s">
        <v>50</v>
      </c>
      <c r="C29" s="12" t="s">
        <v>50</v>
      </c>
      <c r="D29" s="13">
        <v>1</v>
      </c>
      <c r="E29" s="14">
        <f>공종별내역서!F435</f>
        <v>0</v>
      </c>
      <c r="F29" s="14">
        <f t="shared" si="0"/>
        <v>0</v>
      </c>
      <c r="G29" s="14">
        <f>공종별내역서!H435</f>
        <v>0</v>
      </c>
      <c r="H29" s="14">
        <f t="shared" si="1"/>
        <v>0</v>
      </c>
      <c r="I29" s="14">
        <f>공종별내역서!J435</f>
        <v>0</v>
      </c>
      <c r="J29" s="14">
        <f t="shared" si="2"/>
        <v>0</v>
      </c>
      <c r="K29" s="14">
        <f t="shared" si="3"/>
        <v>0</v>
      </c>
      <c r="L29" s="14">
        <f t="shared" si="4"/>
        <v>0</v>
      </c>
      <c r="M29" s="12" t="s">
        <v>50</v>
      </c>
      <c r="N29" s="1" t="s">
        <v>290</v>
      </c>
      <c r="O29" s="1" t="s">
        <v>50</v>
      </c>
      <c r="P29" s="1" t="s">
        <v>273</v>
      </c>
      <c r="Q29" s="1" t="s">
        <v>50</v>
      </c>
      <c r="R29" s="2">
        <v>3</v>
      </c>
      <c r="S29" s="1" t="s">
        <v>50</v>
      </c>
      <c r="T29" s="10"/>
    </row>
    <row r="30" spans="1:20" ht="30" customHeight="1">
      <c r="A30" s="12" t="s">
        <v>300</v>
      </c>
      <c r="B30" s="12" t="s">
        <v>50</v>
      </c>
      <c r="C30" s="12" t="s">
        <v>50</v>
      </c>
      <c r="D30" s="13">
        <v>1</v>
      </c>
      <c r="E30" s="14">
        <f>F31+F32+F33</f>
        <v>0</v>
      </c>
      <c r="F30" s="14">
        <f t="shared" si="0"/>
        <v>0</v>
      </c>
      <c r="G30" s="14">
        <f>H31+H32+H33</f>
        <v>0</v>
      </c>
      <c r="H30" s="14">
        <f t="shared" si="1"/>
        <v>0</v>
      </c>
      <c r="I30" s="14">
        <f>J31+J32+J33</f>
        <v>0</v>
      </c>
      <c r="J30" s="14">
        <f t="shared" si="2"/>
        <v>0</v>
      </c>
      <c r="K30" s="14">
        <f t="shared" si="3"/>
        <v>0</v>
      </c>
      <c r="L30" s="14">
        <f t="shared" si="4"/>
        <v>0</v>
      </c>
      <c r="M30" s="12" t="s">
        <v>50</v>
      </c>
      <c r="N30" s="1" t="s">
        <v>301</v>
      </c>
      <c r="O30" s="1" t="s">
        <v>50</v>
      </c>
      <c r="P30" s="1" t="s">
        <v>51</v>
      </c>
      <c r="Q30" s="1" t="s">
        <v>50</v>
      </c>
      <c r="R30" s="2">
        <v>2</v>
      </c>
      <c r="S30" s="1" t="s">
        <v>50</v>
      </c>
      <c r="T30" s="10"/>
    </row>
    <row r="31" spans="1:20" ht="30" customHeight="1">
      <c r="A31" s="12" t="s">
        <v>302</v>
      </c>
      <c r="B31" s="12" t="s">
        <v>50</v>
      </c>
      <c r="C31" s="12" t="s">
        <v>50</v>
      </c>
      <c r="D31" s="13">
        <v>1</v>
      </c>
      <c r="E31" s="14">
        <f>공종별내역서!F459</f>
        <v>0</v>
      </c>
      <c r="F31" s="14">
        <f t="shared" si="0"/>
        <v>0</v>
      </c>
      <c r="G31" s="14">
        <f>공종별내역서!H459</f>
        <v>0</v>
      </c>
      <c r="H31" s="14">
        <f t="shared" si="1"/>
        <v>0</v>
      </c>
      <c r="I31" s="14">
        <f>공종별내역서!J459</f>
        <v>0</v>
      </c>
      <c r="J31" s="14">
        <f t="shared" si="2"/>
        <v>0</v>
      </c>
      <c r="K31" s="14">
        <f t="shared" si="3"/>
        <v>0</v>
      </c>
      <c r="L31" s="14">
        <f t="shared" si="4"/>
        <v>0</v>
      </c>
      <c r="M31" s="12" t="s">
        <v>50</v>
      </c>
      <c r="N31" s="1" t="s">
        <v>303</v>
      </c>
      <c r="O31" s="1" t="s">
        <v>50</v>
      </c>
      <c r="P31" s="1" t="s">
        <v>301</v>
      </c>
      <c r="Q31" s="1" t="s">
        <v>50</v>
      </c>
      <c r="R31" s="2">
        <v>3</v>
      </c>
      <c r="S31" s="1" t="s">
        <v>50</v>
      </c>
      <c r="T31" s="10"/>
    </row>
    <row r="32" spans="1:20" ht="30" customHeight="1">
      <c r="A32" s="12" t="s">
        <v>305</v>
      </c>
      <c r="B32" s="12" t="s">
        <v>50</v>
      </c>
      <c r="C32" s="12" t="s">
        <v>50</v>
      </c>
      <c r="D32" s="13">
        <v>1</v>
      </c>
      <c r="E32" s="14">
        <f>공종별내역서!F483</f>
        <v>0</v>
      </c>
      <c r="F32" s="14">
        <f t="shared" si="0"/>
        <v>0</v>
      </c>
      <c r="G32" s="14">
        <f>공종별내역서!H483</f>
        <v>0</v>
      </c>
      <c r="H32" s="14">
        <f t="shared" si="1"/>
        <v>0</v>
      </c>
      <c r="I32" s="14">
        <f>공종별내역서!J483</f>
        <v>0</v>
      </c>
      <c r="J32" s="14">
        <f t="shared" si="2"/>
        <v>0</v>
      </c>
      <c r="K32" s="14">
        <f t="shared" si="3"/>
        <v>0</v>
      </c>
      <c r="L32" s="14">
        <f t="shared" si="4"/>
        <v>0</v>
      </c>
      <c r="M32" s="12" t="s">
        <v>50</v>
      </c>
      <c r="N32" s="1" t="s">
        <v>306</v>
      </c>
      <c r="O32" s="1" t="s">
        <v>50</v>
      </c>
      <c r="P32" s="1" t="s">
        <v>301</v>
      </c>
      <c r="Q32" s="1" t="s">
        <v>50</v>
      </c>
      <c r="R32" s="2">
        <v>3</v>
      </c>
      <c r="S32" s="1" t="s">
        <v>50</v>
      </c>
      <c r="T32" s="10"/>
    </row>
    <row r="33" spans="1:20" ht="30" customHeight="1">
      <c r="A33" s="12" t="s">
        <v>310</v>
      </c>
      <c r="B33" s="12" t="s">
        <v>50</v>
      </c>
      <c r="C33" s="12" t="s">
        <v>50</v>
      </c>
      <c r="D33" s="13">
        <v>1</v>
      </c>
      <c r="E33" s="14">
        <f>공종별내역서!F507</f>
        <v>0</v>
      </c>
      <c r="F33" s="14">
        <f t="shared" si="0"/>
        <v>0</v>
      </c>
      <c r="G33" s="14">
        <f>공종별내역서!H507</f>
        <v>0</v>
      </c>
      <c r="H33" s="14">
        <f t="shared" si="1"/>
        <v>0</v>
      </c>
      <c r="I33" s="14">
        <f>공종별내역서!J507</f>
        <v>0</v>
      </c>
      <c r="J33" s="14">
        <f t="shared" si="2"/>
        <v>0</v>
      </c>
      <c r="K33" s="14">
        <f t="shared" si="3"/>
        <v>0</v>
      </c>
      <c r="L33" s="14">
        <f t="shared" si="4"/>
        <v>0</v>
      </c>
      <c r="M33" s="12" t="s">
        <v>50</v>
      </c>
      <c r="N33" s="1" t="s">
        <v>311</v>
      </c>
      <c r="O33" s="1" t="s">
        <v>50</v>
      </c>
      <c r="P33" s="1" t="s">
        <v>301</v>
      </c>
      <c r="Q33" s="1" t="s">
        <v>50</v>
      </c>
      <c r="R33" s="2">
        <v>3</v>
      </c>
      <c r="S33" s="1" t="s">
        <v>50</v>
      </c>
      <c r="T33" s="10"/>
    </row>
    <row r="34" spans="1:20" ht="30" customHeight="1">
      <c r="A34" s="12" t="s">
        <v>316</v>
      </c>
      <c r="B34" s="12" t="s">
        <v>50</v>
      </c>
      <c r="C34" s="12" t="s">
        <v>50</v>
      </c>
      <c r="D34" s="13">
        <v>1</v>
      </c>
      <c r="E34" s="14">
        <f>F35+F36</f>
        <v>0</v>
      </c>
      <c r="F34" s="14">
        <f t="shared" si="0"/>
        <v>0</v>
      </c>
      <c r="G34" s="14">
        <f>H35+H36</f>
        <v>0</v>
      </c>
      <c r="H34" s="14">
        <f t="shared" si="1"/>
        <v>0</v>
      </c>
      <c r="I34" s="14">
        <f>J35+J36</f>
        <v>0</v>
      </c>
      <c r="J34" s="14">
        <f t="shared" si="2"/>
        <v>0</v>
      </c>
      <c r="K34" s="14">
        <f t="shared" si="3"/>
        <v>0</v>
      </c>
      <c r="L34" s="14">
        <f t="shared" si="4"/>
        <v>0</v>
      </c>
      <c r="M34" s="12" t="s">
        <v>50</v>
      </c>
      <c r="N34" s="1" t="s">
        <v>317</v>
      </c>
      <c r="O34" s="1" t="s">
        <v>50</v>
      </c>
      <c r="P34" s="1" t="s">
        <v>51</v>
      </c>
      <c r="Q34" s="1" t="s">
        <v>50</v>
      </c>
      <c r="R34" s="2">
        <v>2</v>
      </c>
      <c r="S34" s="1" t="s">
        <v>50</v>
      </c>
      <c r="T34" s="10"/>
    </row>
    <row r="35" spans="1:20" ht="30" customHeight="1">
      <c r="A35" s="12" t="s">
        <v>318</v>
      </c>
      <c r="B35" s="12" t="s">
        <v>50</v>
      </c>
      <c r="C35" s="12" t="s">
        <v>50</v>
      </c>
      <c r="D35" s="13">
        <v>1</v>
      </c>
      <c r="E35" s="14">
        <f>공종별내역서!F531</f>
        <v>0</v>
      </c>
      <c r="F35" s="14">
        <f t="shared" si="0"/>
        <v>0</v>
      </c>
      <c r="G35" s="14">
        <f>공종별내역서!H531</f>
        <v>0</v>
      </c>
      <c r="H35" s="14">
        <f t="shared" si="1"/>
        <v>0</v>
      </c>
      <c r="I35" s="14">
        <f>공종별내역서!J531</f>
        <v>0</v>
      </c>
      <c r="J35" s="14">
        <f t="shared" si="2"/>
        <v>0</v>
      </c>
      <c r="K35" s="14">
        <f t="shared" si="3"/>
        <v>0</v>
      </c>
      <c r="L35" s="14">
        <f t="shared" si="4"/>
        <v>0</v>
      </c>
      <c r="M35" s="12" t="s">
        <v>50</v>
      </c>
      <c r="N35" s="1" t="s">
        <v>319</v>
      </c>
      <c r="O35" s="1" t="s">
        <v>50</v>
      </c>
      <c r="P35" s="1" t="s">
        <v>317</v>
      </c>
      <c r="Q35" s="1" t="s">
        <v>50</v>
      </c>
      <c r="R35" s="2">
        <v>3</v>
      </c>
      <c r="S35" s="1" t="s">
        <v>50</v>
      </c>
      <c r="T35" s="10"/>
    </row>
    <row r="36" spans="1:20" ht="30" customHeight="1">
      <c r="A36" s="12" t="s">
        <v>324</v>
      </c>
      <c r="B36" s="12" t="s">
        <v>50</v>
      </c>
      <c r="C36" s="12" t="s">
        <v>50</v>
      </c>
      <c r="D36" s="13">
        <v>1</v>
      </c>
      <c r="E36" s="14">
        <f>공종별내역서!F555</f>
        <v>0</v>
      </c>
      <c r="F36" s="14">
        <f t="shared" si="0"/>
        <v>0</v>
      </c>
      <c r="G36" s="14">
        <f>공종별내역서!H555</f>
        <v>0</v>
      </c>
      <c r="H36" s="14">
        <f t="shared" si="1"/>
        <v>0</v>
      </c>
      <c r="I36" s="14">
        <f>공종별내역서!J555</f>
        <v>0</v>
      </c>
      <c r="J36" s="14">
        <f t="shared" si="2"/>
        <v>0</v>
      </c>
      <c r="K36" s="14">
        <f t="shared" si="3"/>
        <v>0</v>
      </c>
      <c r="L36" s="14">
        <f t="shared" si="4"/>
        <v>0</v>
      </c>
      <c r="M36" s="12" t="s">
        <v>50</v>
      </c>
      <c r="N36" s="1" t="s">
        <v>325</v>
      </c>
      <c r="O36" s="1" t="s">
        <v>50</v>
      </c>
      <c r="P36" s="1" t="s">
        <v>317</v>
      </c>
      <c r="Q36" s="1" t="s">
        <v>50</v>
      </c>
      <c r="R36" s="2">
        <v>3</v>
      </c>
      <c r="S36" s="1" t="s">
        <v>50</v>
      </c>
      <c r="T36" s="10"/>
    </row>
    <row r="37" spans="1:20" ht="30" customHeight="1">
      <c r="A37" s="12" t="s">
        <v>328</v>
      </c>
      <c r="B37" s="12" t="s">
        <v>50</v>
      </c>
      <c r="C37" s="12" t="s">
        <v>50</v>
      </c>
      <c r="D37" s="13">
        <v>1</v>
      </c>
      <c r="E37" s="14">
        <f>F38+F39+F40</f>
        <v>0</v>
      </c>
      <c r="F37" s="14">
        <f t="shared" ref="F37:F68" si="5">E37*D37</f>
        <v>0</v>
      </c>
      <c r="G37" s="14">
        <f>H38+H39+H40</f>
        <v>0</v>
      </c>
      <c r="H37" s="14">
        <f t="shared" ref="H37:H68" si="6">G37*D37</f>
        <v>0</v>
      </c>
      <c r="I37" s="14">
        <f>J38+J39+J40</f>
        <v>0</v>
      </c>
      <c r="J37" s="14">
        <f t="shared" ref="J37:J68" si="7">I37*D37</f>
        <v>0</v>
      </c>
      <c r="K37" s="14">
        <f t="shared" ref="K37:K73" si="8">E37+G37+I37</f>
        <v>0</v>
      </c>
      <c r="L37" s="14">
        <f t="shared" ref="L37:L73" si="9">F37+H37+J37</f>
        <v>0</v>
      </c>
      <c r="M37" s="12" t="s">
        <v>50</v>
      </c>
      <c r="N37" s="1" t="s">
        <v>329</v>
      </c>
      <c r="O37" s="1" t="s">
        <v>50</v>
      </c>
      <c r="P37" s="1" t="s">
        <v>51</v>
      </c>
      <c r="Q37" s="1" t="s">
        <v>50</v>
      </c>
      <c r="R37" s="2">
        <v>2</v>
      </c>
      <c r="S37" s="1" t="s">
        <v>50</v>
      </c>
      <c r="T37" s="10"/>
    </row>
    <row r="38" spans="1:20" ht="30" customHeight="1">
      <c r="A38" s="12" t="s">
        <v>330</v>
      </c>
      <c r="B38" s="12" t="s">
        <v>50</v>
      </c>
      <c r="C38" s="12" t="s">
        <v>50</v>
      </c>
      <c r="D38" s="13">
        <v>1</v>
      </c>
      <c r="E38" s="14">
        <f>공종별내역서!F579</f>
        <v>0</v>
      </c>
      <c r="F38" s="14">
        <f t="shared" si="5"/>
        <v>0</v>
      </c>
      <c r="G38" s="14">
        <f>공종별내역서!H579</f>
        <v>0</v>
      </c>
      <c r="H38" s="14">
        <f t="shared" si="6"/>
        <v>0</v>
      </c>
      <c r="I38" s="14">
        <f>공종별내역서!J579</f>
        <v>0</v>
      </c>
      <c r="J38" s="14">
        <f t="shared" si="7"/>
        <v>0</v>
      </c>
      <c r="K38" s="14">
        <f t="shared" si="8"/>
        <v>0</v>
      </c>
      <c r="L38" s="14">
        <f t="shared" si="9"/>
        <v>0</v>
      </c>
      <c r="M38" s="12" t="s">
        <v>50</v>
      </c>
      <c r="N38" s="1" t="s">
        <v>331</v>
      </c>
      <c r="O38" s="1" t="s">
        <v>50</v>
      </c>
      <c r="P38" s="1" t="s">
        <v>329</v>
      </c>
      <c r="Q38" s="1" t="s">
        <v>50</v>
      </c>
      <c r="R38" s="2">
        <v>3</v>
      </c>
      <c r="S38" s="1" t="s">
        <v>50</v>
      </c>
      <c r="T38" s="10"/>
    </row>
    <row r="39" spans="1:20" ht="30" customHeight="1">
      <c r="A39" s="12" t="s">
        <v>353</v>
      </c>
      <c r="B39" s="12" t="s">
        <v>50</v>
      </c>
      <c r="C39" s="12" t="s">
        <v>50</v>
      </c>
      <c r="D39" s="13">
        <v>1</v>
      </c>
      <c r="E39" s="14">
        <f>공종별내역서!F603</f>
        <v>0</v>
      </c>
      <c r="F39" s="14">
        <f t="shared" si="5"/>
        <v>0</v>
      </c>
      <c r="G39" s="14">
        <f>공종별내역서!H603</f>
        <v>0</v>
      </c>
      <c r="H39" s="14">
        <f t="shared" si="6"/>
        <v>0</v>
      </c>
      <c r="I39" s="14">
        <f>공종별내역서!J603</f>
        <v>0</v>
      </c>
      <c r="J39" s="14">
        <f t="shared" si="7"/>
        <v>0</v>
      </c>
      <c r="K39" s="14">
        <f t="shared" si="8"/>
        <v>0</v>
      </c>
      <c r="L39" s="14">
        <f t="shared" si="9"/>
        <v>0</v>
      </c>
      <c r="M39" s="12" t="s">
        <v>50</v>
      </c>
      <c r="N39" s="1" t="s">
        <v>354</v>
      </c>
      <c r="O39" s="1" t="s">
        <v>50</v>
      </c>
      <c r="P39" s="1" t="s">
        <v>329</v>
      </c>
      <c r="Q39" s="1" t="s">
        <v>50</v>
      </c>
      <c r="R39" s="2">
        <v>3</v>
      </c>
      <c r="S39" s="1" t="s">
        <v>50</v>
      </c>
      <c r="T39" s="10"/>
    </row>
    <row r="40" spans="1:20" ht="30" customHeight="1">
      <c r="A40" s="12" t="s">
        <v>362</v>
      </c>
      <c r="B40" s="12" t="s">
        <v>50</v>
      </c>
      <c r="C40" s="12" t="s">
        <v>50</v>
      </c>
      <c r="D40" s="13">
        <v>1</v>
      </c>
      <c r="E40" s="14">
        <f>공종별내역서!F627</f>
        <v>0</v>
      </c>
      <c r="F40" s="14">
        <f t="shared" si="5"/>
        <v>0</v>
      </c>
      <c r="G40" s="14">
        <f>공종별내역서!H627</f>
        <v>0</v>
      </c>
      <c r="H40" s="14">
        <f t="shared" si="6"/>
        <v>0</v>
      </c>
      <c r="I40" s="14">
        <f>공종별내역서!J627</f>
        <v>0</v>
      </c>
      <c r="J40" s="14">
        <f t="shared" si="7"/>
        <v>0</v>
      </c>
      <c r="K40" s="14">
        <f t="shared" si="8"/>
        <v>0</v>
      </c>
      <c r="L40" s="14">
        <f t="shared" si="9"/>
        <v>0</v>
      </c>
      <c r="M40" s="12" t="s">
        <v>50</v>
      </c>
      <c r="N40" s="1" t="s">
        <v>363</v>
      </c>
      <c r="O40" s="1" t="s">
        <v>50</v>
      </c>
      <c r="P40" s="1" t="s">
        <v>329</v>
      </c>
      <c r="Q40" s="1" t="s">
        <v>50</v>
      </c>
      <c r="R40" s="2">
        <v>3</v>
      </c>
      <c r="S40" s="1" t="s">
        <v>50</v>
      </c>
      <c r="T40" s="10"/>
    </row>
    <row r="41" spans="1:20" ht="30" customHeight="1">
      <c r="A41" s="12" t="s">
        <v>372</v>
      </c>
      <c r="B41" s="12" t="s">
        <v>50</v>
      </c>
      <c r="C41" s="12" t="s">
        <v>50</v>
      </c>
      <c r="D41" s="13">
        <v>1</v>
      </c>
      <c r="E41" s="14">
        <f>F42+F43+F44</f>
        <v>0</v>
      </c>
      <c r="F41" s="14">
        <f t="shared" si="5"/>
        <v>0</v>
      </c>
      <c r="G41" s="14">
        <f>H42+H43+H44</f>
        <v>0</v>
      </c>
      <c r="H41" s="14">
        <f t="shared" si="6"/>
        <v>0</v>
      </c>
      <c r="I41" s="14">
        <f>J42+J43+J44</f>
        <v>0</v>
      </c>
      <c r="J41" s="14">
        <f t="shared" si="7"/>
        <v>0</v>
      </c>
      <c r="K41" s="14">
        <f t="shared" si="8"/>
        <v>0</v>
      </c>
      <c r="L41" s="14">
        <f t="shared" si="9"/>
        <v>0</v>
      </c>
      <c r="M41" s="12" t="s">
        <v>50</v>
      </c>
      <c r="N41" s="1" t="s">
        <v>373</v>
      </c>
      <c r="O41" s="1" t="s">
        <v>50</v>
      </c>
      <c r="P41" s="1" t="s">
        <v>51</v>
      </c>
      <c r="Q41" s="1" t="s">
        <v>50</v>
      </c>
      <c r="R41" s="2">
        <v>2</v>
      </c>
      <c r="S41" s="1" t="s">
        <v>50</v>
      </c>
      <c r="T41" s="10"/>
    </row>
    <row r="42" spans="1:20" ht="30" customHeight="1">
      <c r="A42" s="12" t="s">
        <v>374</v>
      </c>
      <c r="B42" s="12" t="s">
        <v>50</v>
      </c>
      <c r="C42" s="12" t="s">
        <v>50</v>
      </c>
      <c r="D42" s="13">
        <v>1</v>
      </c>
      <c r="E42" s="14">
        <f>공종별내역서!F651</f>
        <v>0</v>
      </c>
      <c r="F42" s="14">
        <f t="shared" si="5"/>
        <v>0</v>
      </c>
      <c r="G42" s="14">
        <f>공종별내역서!H651</f>
        <v>0</v>
      </c>
      <c r="H42" s="14">
        <f t="shared" si="6"/>
        <v>0</v>
      </c>
      <c r="I42" s="14">
        <f>공종별내역서!J651</f>
        <v>0</v>
      </c>
      <c r="J42" s="14">
        <f t="shared" si="7"/>
        <v>0</v>
      </c>
      <c r="K42" s="14">
        <f t="shared" si="8"/>
        <v>0</v>
      </c>
      <c r="L42" s="14">
        <f t="shared" si="9"/>
        <v>0</v>
      </c>
      <c r="M42" s="12" t="s">
        <v>50</v>
      </c>
      <c r="N42" s="1" t="s">
        <v>375</v>
      </c>
      <c r="O42" s="1" t="s">
        <v>50</v>
      </c>
      <c r="P42" s="1" t="s">
        <v>373</v>
      </c>
      <c r="Q42" s="1" t="s">
        <v>50</v>
      </c>
      <c r="R42" s="2">
        <v>3</v>
      </c>
      <c r="S42" s="1" t="s">
        <v>50</v>
      </c>
      <c r="T42" s="10"/>
    </row>
    <row r="43" spans="1:20" ht="30" customHeight="1">
      <c r="A43" s="12" t="s">
        <v>386</v>
      </c>
      <c r="B43" s="12" t="s">
        <v>50</v>
      </c>
      <c r="C43" s="12" t="s">
        <v>50</v>
      </c>
      <c r="D43" s="13">
        <v>1</v>
      </c>
      <c r="E43" s="14">
        <f>공종별내역서!F675</f>
        <v>0</v>
      </c>
      <c r="F43" s="14">
        <f t="shared" si="5"/>
        <v>0</v>
      </c>
      <c r="G43" s="14">
        <f>공종별내역서!H675</f>
        <v>0</v>
      </c>
      <c r="H43" s="14">
        <f t="shared" si="6"/>
        <v>0</v>
      </c>
      <c r="I43" s="14">
        <f>공종별내역서!J675</f>
        <v>0</v>
      </c>
      <c r="J43" s="14">
        <f t="shared" si="7"/>
        <v>0</v>
      </c>
      <c r="K43" s="14">
        <f t="shared" si="8"/>
        <v>0</v>
      </c>
      <c r="L43" s="14">
        <f t="shared" si="9"/>
        <v>0</v>
      </c>
      <c r="M43" s="12" t="s">
        <v>50</v>
      </c>
      <c r="N43" s="1" t="s">
        <v>387</v>
      </c>
      <c r="O43" s="1" t="s">
        <v>50</v>
      </c>
      <c r="P43" s="1" t="s">
        <v>373</v>
      </c>
      <c r="Q43" s="1" t="s">
        <v>50</v>
      </c>
      <c r="R43" s="2">
        <v>3</v>
      </c>
      <c r="S43" s="1" t="s">
        <v>50</v>
      </c>
      <c r="T43" s="10"/>
    </row>
    <row r="44" spans="1:20" ht="30" customHeight="1">
      <c r="A44" s="12" t="s">
        <v>391</v>
      </c>
      <c r="B44" s="12" t="s">
        <v>50</v>
      </c>
      <c r="C44" s="12" t="s">
        <v>50</v>
      </c>
      <c r="D44" s="13">
        <v>1</v>
      </c>
      <c r="E44" s="14">
        <f>공종별내역서!F699</f>
        <v>0</v>
      </c>
      <c r="F44" s="14">
        <f t="shared" si="5"/>
        <v>0</v>
      </c>
      <c r="G44" s="14">
        <f>공종별내역서!H699</f>
        <v>0</v>
      </c>
      <c r="H44" s="14">
        <f t="shared" si="6"/>
        <v>0</v>
      </c>
      <c r="I44" s="14">
        <f>공종별내역서!J699</f>
        <v>0</v>
      </c>
      <c r="J44" s="14">
        <f t="shared" si="7"/>
        <v>0</v>
      </c>
      <c r="K44" s="14">
        <f t="shared" si="8"/>
        <v>0</v>
      </c>
      <c r="L44" s="14">
        <f t="shared" si="9"/>
        <v>0</v>
      </c>
      <c r="M44" s="12" t="s">
        <v>50</v>
      </c>
      <c r="N44" s="1" t="s">
        <v>392</v>
      </c>
      <c r="O44" s="1" t="s">
        <v>50</v>
      </c>
      <c r="P44" s="1" t="s">
        <v>373</v>
      </c>
      <c r="Q44" s="1" t="s">
        <v>50</v>
      </c>
      <c r="R44" s="2">
        <v>3</v>
      </c>
      <c r="S44" s="1" t="s">
        <v>50</v>
      </c>
      <c r="T44" s="10"/>
    </row>
    <row r="45" spans="1:20" ht="30" customHeight="1">
      <c r="A45" s="12" t="s">
        <v>401</v>
      </c>
      <c r="B45" s="12" t="s">
        <v>50</v>
      </c>
      <c r="C45" s="12" t="s">
        <v>50</v>
      </c>
      <c r="D45" s="13">
        <v>1</v>
      </c>
      <c r="E45" s="14">
        <f>F46+F47+F48</f>
        <v>0</v>
      </c>
      <c r="F45" s="14">
        <f t="shared" si="5"/>
        <v>0</v>
      </c>
      <c r="G45" s="14">
        <f>H46+H47+H48</f>
        <v>0</v>
      </c>
      <c r="H45" s="14">
        <f t="shared" si="6"/>
        <v>0</v>
      </c>
      <c r="I45" s="14">
        <f>J46+J47+J48</f>
        <v>0</v>
      </c>
      <c r="J45" s="14">
        <f t="shared" si="7"/>
        <v>0</v>
      </c>
      <c r="K45" s="14">
        <f t="shared" si="8"/>
        <v>0</v>
      </c>
      <c r="L45" s="14">
        <f t="shared" si="9"/>
        <v>0</v>
      </c>
      <c r="M45" s="12" t="s">
        <v>50</v>
      </c>
      <c r="N45" s="1" t="s">
        <v>402</v>
      </c>
      <c r="O45" s="1" t="s">
        <v>50</v>
      </c>
      <c r="P45" s="1" t="s">
        <v>51</v>
      </c>
      <c r="Q45" s="1" t="s">
        <v>50</v>
      </c>
      <c r="R45" s="2">
        <v>2</v>
      </c>
      <c r="S45" s="1" t="s">
        <v>50</v>
      </c>
      <c r="T45" s="10"/>
    </row>
    <row r="46" spans="1:20" ht="30" customHeight="1">
      <c r="A46" s="12" t="s">
        <v>403</v>
      </c>
      <c r="B46" s="12" t="s">
        <v>50</v>
      </c>
      <c r="C46" s="12" t="s">
        <v>50</v>
      </c>
      <c r="D46" s="13">
        <v>1</v>
      </c>
      <c r="E46" s="14">
        <f>공종별내역서!F723</f>
        <v>0</v>
      </c>
      <c r="F46" s="14">
        <f t="shared" si="5"/>
        <v>0</v>
      </c>
      <c r="G46" s="14">
        <f>공종별내역서!H723</f>
        <v>0</v>
      </c>
      <c r="H46" s="14">
        <f t="shared" si="6"/>
        <v>0</v>
      </c>
      <c r="I46" s="14">
        <f>공종별내역서!J723</f>
        <v>0</v>
      </c>
      <c r="J46" s="14">
        <f t="shared" si="7"/>
        <v>0</v>
      </c>
      <c r="K46" s="14">
        <f t="shared" si="8"/>
        <v>0</v>
      </c>
      <c r="L46" s="14">
        <f t="shared" si="9"/>
        <v>0</v>
      </c>
      <c r="M46" s="12" t="s">
        <v>50</v>
      </c>
      <c r="N46" s="1" t="s">
        <v>404</v>
      </c>
      <c r="O46" s="1" t="s">
        <v>50</v>
      </c>
      <c r="P46" s="1" t="s">
        <v>402</v>
      </c>
      <c r="Q46" s="1" t="s">
        <v>50</v>
      </c>
      <c r="R46" s="2">
        <v>3</v>
      </c>
      <c r="S46" s="1" t="s">
        <v>50</v>
      </c>
      <c r="T46" s="10"/>
    </row>
    <row r="47" spans="1:20" ht="30" customHeight="1">
      <c r="A47" s="12" t="s">
        <v>410</v>
      </c>
      <c r="B47" s="12" t="s">
        <v>50</v>
      </c>
      <c r="C47" s="12" t="s">
        <v>50</v>
      </c>
      <c r="D47" s="13">
        <v>1</v>
      </c>
      <c r="E47" s="14">
        <f>공종별내역서!F747</f>
        <v>0</v>
      </c>
      <c r="F47" s="14">
        <f t="shared" si="5"/>
        <v>0</v>
      </c>
      <c r="G47" s="14">
        <f>공종별내역서!H747</f>
        <v>0</v>
      </c>
      <c r="H47" s="14">
        <f t="shared" si="6"/>
        <v>0</v>
      </c>
      <c r="I47" s="14">
        <f>공종별내역서!J747</f>
        <v>0</v>
      </c>
      <c r="J47" s="14">
        <f t="shared" si="7"/>
        <v>0</v>
      </c>
      <c r="K47" s="14">
        <f t="shared" si="8"/>
        <v>0</v>
      </c>
      <c r="L47" s="14">
        <f t="shared" si="9"/>
        <v>0</v>
      </c>
      <c r="M47" s="12" t="s">
        <v>50</v>
      </c>
      <c r="N47" s="1" t="s">
        <v>411</v>
      </c>
      <c r="O47" s="1" t="s">
        <v>50</v>
      </c>
      <c r="P47" s="1" t="s">
        <v>402</v>
      </c>
      <c r="Q47" s="1" t="s">
        <v>50</v>
      </c>
      <c r="R47" s="2">
        <v>3</v>
      </c>
      <c r="S47" s="1" t="s">
        <v>50</v>
      </c>
      <c r="T47" s="10"/>
    </row>
    <row r="48" spans="1:20" ht="30" customHeight="1">
      <c r="A48" s="12" t="s">
        <v>415</v>
      </c>
      <c r="B48" s="12" t="s">
        <v>50</v>
      </c>
      <c r="C48" s="12" t="s">
        <v>50</v>
      </c>
      <c r="D48" s="13">
        <v>1</v>
      </c>
      <c r="E48" s="14">
        <f>공종별내역서!F771</f>
        <v>0</v>
      </c>
      <c r="F48" s="14">
        <f t="shared" si="5"/>
        <v>0</v>
      </c>
      <c r="G48" s="14">
        <f>공종별내역서!H771</f>
        <v>0</v>
      </c>
      <c r="H48" s="14">
        <f t="shared" si="6"/>
        <v>0</v>
      </c>
      <c r="I48" s="14">
        <f>공종별내역서!J771</f>
        <v>0</v>
      </c>
      <c r="J48" s="14">
        <f t="shared" si="7"/>
        <v>0</v>
      </c>
      <c r="K48" s="14">
        <f t="shared" si="8"/>
        <v>0</v>
      </c>
      <c r="L48" s="14">
        <f t="shared" si="9"/>
        <v>0</v>
      </c>
      <c r="M48" s="12" t="s">
        <v>50</v>
      </c>
      <c r="N48" s="1" t="s">
        <v>416</v>
      </c>
      <c r="O48" s="1" t="s">
        <v>50</v>
      </c>
      <c r="P48" s="1" t="s">
        <v>402</v>
      </c>
      <c r="Q48" s="1" t="s">
        <v>50</v>
      </c>
      <c r="R48" s="2">
        <v>3</v>
      </c>
      <c r="S48" s="1" t="s">
        <v>50</v>
      </c>
      <c r="T48" s="10"/>
    </row>
    <row r="49" spans="1:20" ht="30" customHeight="1">
      <c r="A49" s="12" t="s">
        <v>425</v>
      </c>
      <c r="B49" s="12" t="s">
        <v>50</v>
      </c>
      <c r="C49" s="12" t="s">
        <v>50</v>
      </c>
      <c r="D49" s="13">
        <v>1</v>
      </c>
      <c r="E49" s="14">
        <f>F50+F51+F52</f>
        <v>0</v>
      </c>
      <c r="F49" s="14">
        <f t="shared" si="5"/>
        <v>0</v>
      </c>
      <c r="G49" s="14">
        <f>H50+H51+H52</f>
        <v>0</v>
      </c>
      <c r="H49" s="14">
        <f t="shared" si="6"/>
        <v>0</v>
      </c>
      <c r="I49" s="14">
        <f>J50+J51+J52</f>
        <v>0</v>
      </c>
      <c r="J49" s="14">
        <f t="shared" si="7"/>
        <v>0</v>
      </c>
      <c r="K49" s="14">
        <f t="shared" si="8"/>
        <v>0</v>
      </c>
      <c r="L49" s="14">
        <f t="shared" si="9"/>
        <v>0</v>
      </c>
      <c r="M49" s="12" t="s">
        <v>50</v>
      </c>
      <c r="N49" s="1" t="s">
        <v>426</v>
      </c>
      <c r="O49" s="1" t="s">
        <v>50</v>
      </c>
      <c r="P49" s="1" t="s">
        <v>51</v>
      </c>
      <c r="Q49" s="1" t="s">
        <v>50</v>
      </c>
      <c r="R49" s="2">
        <v>2</v>
      </c>
      <c r="S49" s="1" t="s">
        <v>50</v>
      </c>
      <c r="T49" s="10"/>
    </row>
    <row r="50" spans="1:20" ht="30" customHeight="1">
      <c r="A50" s="12" t="s">
        <v>427</v>
      </c>
      <c r="B50" s="12" t="s">
        <v>50</v>
      </c>
      <c r="C50" s="12" t="s">
        <v>50</v>
      </c>
      <c r="D50" s="13">
        <v>1</v>
      </c>
      <c r="E50" s="14">
        <f>공종별내역서!F795</f>
        <v>0</v>
      </c>
      <c r="F50" s="14">
        <f t="shared" si="5"/>
        <v>0</v>
      </c>
      <c r="G50" s="14">
        <f>공종별내역서!H795</f>
        <v>0</v>
      </c>
      <c r="H50" s="14">
        <f t="shared" si="6"/>
        <v>0</v>
      </c>
      <c r="I50" s="14">
        <f>공종별내역서!J795</f>
        <v>0</v>
      </c>
      <c r="J50" s="14">
        <f t="shared" si="7"/>
        <v>0</v>
      </c>
      <c r="K50" s="14">
        <f t="shared" si="8"/>
        <v>0</v>
      </c>
      <c r="L50" s="14">
        <f t="shared" si="9"/>
        <v>0</v>
      </c>
      <c r="M50" s="12" t="s">
        <v>50</v>
      </c>
      <c r="N50" s="1" t="s">
        <v>428</v>
      </c>
      <c r="O50" s="1" t="s">
        <v>50</v>
      </c>
      <c r="P50" s="1" t="s">
        <v>426</v>
      </c>
      <c r="Q50" s="1" t="s">
        <v>50</v>
      </c>
      <c r="R50" s="2">
        <v>3</v>
      </c>
      <c r="S50" s="1" t="s">
        <v>50</v>
      </c>
      <c r="T50" s="10"/>
    </row>
    <row r="51" spans="1:20" ht="30" customHeight="1">
      <c r="A51" s="12" t="s">
        <v>433</v>
      </c>
      <c r="B51" s="12" t="s">
        <v>50</v>
      </c>
      <c r="C51" s="12" t="s">
        <v>50</v>
      </c>
      <c r="D51" s="13">
        <v>1</v>
      </c>
      <c r="E51" s="14">
        <f>공종별내역서!F819</f>
        <v>0</v>
      </c>
      <c r="F51" s="14">
        <f t="shared" si="5"/>
        <v>0</v>
      </c>
      <c r="G51" s="14">
        <f>공종별내역서!H819</f>
        <v>0</v>
      </c>
      <c r="H51" s="14">
        <f t="shared" si="6"/>
        <v>0</v>
      </c>
      <c r="I51" s="14">
        <f>공종별내역서!J819</f>
        <v>0</v>
      </c>
      <c r="J51" s="14">
        <f t="shared" si="7"/>
        <v>0</v>
      </c>
      <c r="K51" s="14">
        <f t="shared" si="8"/>
        <v>0</v>
      </c>
      <c r="L51" s="14">
        <f t="shared" si="9"/>
        <v>0</v>
      </c>
      <c r="M51" s="12" t="s">
        <v>50</v>
      </c>
      <c r="N51" s="1" t="s">
        <v>434</v>
      </c>
      <c r="O51" s="1" t="s">
        <v>50</v>
      </c>
      <c r="P51" s="1" t="s">
        <v>426</v>
      </c>
      <c r="Q51" s="1" t="s">
        <v>50</v>
      </c>
      <c r="R51" s="2">
        <v>3</v>
      </c>
      <c r="S51" s="1" t="s">
        <v>50</v>
      </c>
      <c r="T51" s="10"/>
    </row>
    <row r="52" spans="1:20" ht="30" customHeight="1">
      <c r="A52" s="12" t="s">
        <v>438</v>
      </c>
      <c r="B52" s="12" t="s">
        <v>50</v>
      </c>
      <c r="C52" s="12" t="s">
        <v>50</v>
      </c>
      <c r="D52" s="13">
        <v>1</v>
      </c>
      <c r="E52" s="14">
        <f>공종별내역서!F843</f>
        <v>0</v>
      </c>
      <c r="F52" s="14">
        <f t="shared" si="5"/>
        <v>0</v>
      </c>
      <c r="G52" s="14">
        <f>공종별내역서!H843</f>
        <v>0</v>
      </c>
      <c r="H52" s="14">
        <f t="shared" si="6"/>
        <v>0</v>
      </c>
      <c r="I52" s="14">
        <f>공종별내역서!J843</f>
        <v>0</v>
      </c>
      <c r="J52" s="14">
        <f t="shared" si="7"/>
        <v>0</v>
      </c>
      <c r="K52" s="14">
        <f t="shared" si="8"/>
        <v>0</v>
      </c>
      <c r="L52" s="14">
        <f t="shared" si="9"/>
        <v>0</v>
      </c>
      <c r="M52" s="12" t="s">
        <v>50</v>
      </c>
      <c r="N52" s="1" t="s">
        <v>439</v>
      </c>
      <c r="O52" s="1" t="s">
        <v>50</v>
      </c>
      <c r="P52" s="1" t="s">
        <v>426</v>
      </c>
      <c r="Q52" s="1" t="s">
        <v>50</v>
      </c>
      <c r="R52" s="2">
        <v>3</v>
      </c>
      <c r="S52" s="1" t="s">
        <v>50</v>
      </c>
      <c r="T52" s="10"/>
    </row>
    <row r="53" spans="1:20" ht="30" customHeight="1">
      <c r="A53" s="12" t="s">
        <v>447</v>
      </c>
      <c r="B53" s="12" t="s">
        <v>50</v>
      </c>
      <c r="C53" s="12" t="s">
        <v>50</v>
      </c>
      <c r="D53" s="13">
        <v>1</v>
      </c>
      <c r="E53" s="14">
        <f>F54+F55+F56</f>
        <v>0</v>
      </c>
      <c r="F53" s="14">
        <f t="shared" si="5"/>
        <v>0</v>
      </c>
      <c r="G53" s="14">
        <f>H54+H55+H56</f>
        <v>0</v>
      </c>
      <c r="H53" s="14">
        <f t="shared" si="6"/>
        <v>0</v>
      </c>
      <c r="I53" s="14">
        <f>J54+J55+J56</f>
        <v>0</v>
      </c>
      <c r="J53" s="14">
        <f t="shared" si="7"/>
        <v>0</v>
      </c>
      <c r="K53" s="14">
        <f t="shared" si="8"/>
        <v>0</v>
      </c>
      <c r="L53" s="14">
        <f t="shared" si="9"/>
        <v>0</v>
      </c>
      <c r="M53" s="12" t="s">
        <v>50</v>
      </c>
      <c r="N53" s="1" t="s">
        <v>448</v>
      </c>
      <c r="O53" s="1" t="s">
        <v>50</v>
      </c>
      <c r="P53" s="1" t="s">
        <v>51</v>
      </c>
      <c r="Q53" s="1" t="s">
        <v>50</v>
      </c>
      <c r="R53" s="2">
        <v>2</v>
      </c>
      <c r="S53" s="1" t="s">
        <v>50</v>
      </c>
      <c r="T53" s="10"/>
    </row>
    <row r="54" spans="1:20" ht="30" customHeight="1">
      <c r="A54" s="12" t="s">
        <v>449</v>
      </c>
      <c r="B54" s="12" t="s">
        <v>50</v>
      </c>
      <c r="C54" s="12" t="s">
        <v>50</v>
      </c>
      <c r="D54" s="13">
        <v>1</v>
      </c>
      <c r="E54" s="14">
        <f>공종별내역서!F867</f>
        <v>0</v>
      </c>
      <c r="F54" s="14">
        <f t="shared" si="5"/>
        <v>0</v>
      </c>
      <c r="G54" s="14">
        <f>공종별내역서!H867</f>
        <v>0</v>
      </c>
      <c r="H54" s="14">
        <f t="shared" si="6"/>
        <v>0</v>
      </c>
      <c r="I54" s="14">
        <f>공종별내역서!J867</f>
        <v>0</v>
      </c>
      <c r="J54" s="14">
        <f t="shared" si="7"/>
        <v>0</v>
      </c>
      <c r="K54" s="14">
        <f t="shared" si="8"/>
        <v>0</v>
      </c>
      <c r="L54" s="14">
        <f t="shared" si="9"/>
        <v>0</v>
      </c>
      <c r="M54" s="12" t="s">
        <v>50</v>
      </c>
      <c r="N54" s="1" t="s">
        <v>450</v>
      </c>
      <c r="O54" s="1" t="s">
        <v>50</v>
      </c>
      <c r="P54" s="1" t="s">
        <v>448</v>
      </c>
      <c r="Q54" s="1" t="s">
        <v>50</v>
      </c>
      <c r="R54" s="2">
        <v>3</v>
      </c>
      <c r="S54" s="1" t="s">
        <v>50</v>
      </c>
      <c r="T54" s="10"/>
    </row>
    <row r="55" spans="1:20" ht="30" customHeight="1">
      <c r="A55" s="12" t="s">
        <v>457</v>
      </c>
      <c r="B55" s="12" t="s">
        <v>50</v>
      </c>
      <c r="C55" s="12" t="s">
        <v>50</v>
      </c>
      <c r="D55" s="13">
        <v>1</v>
      </c>
      <c r="E55" s="14">
        <f>공종별내역서!F891</f>
        <v>0</v>
      </c>
      <c r="F55" s="14">
        <f t="shared" si="5"/>
        <v>0</v>
      </c>
      <c r="G55" s="14">
        <f>공종별내역서!H891</f>
        <v>0</v>
      </c>
      <c r="H55" s="14">
        <f t="shared" si="6"/>
        <v>0</v>
      </c>
      <c r="I55" s="14">
        <f>공종별내역서!J891</f>
        <v>0</v>
      </c>
      <c r="J55" s="14">
        <f t="shared" si="7"/>
        <v>0</v>
      </c>
      <c r="K55" s="14">
        <f t="shared" si="8"/>
        <v>0</v>
      </c>
      <c r="L55" s="14">
        <f t="shared" si="9"/>
        <v>0</v>
      </c>
      <c r="M55" s="12" t="s">
        <v>50</v>
      </c>
      <c r="N55" s="1" t="s">
        <v>458</v>
      </c>
      <c r="O55" s="1" t="s">
        <v>50</v>
      </c>
      <c r="P55" s="1" t="s">
        <v>448</v>
      </c>
      <c r="Q55" s="1" t="s">
        <v>50</v>
      </c>
      <c r="R55" s="2">
        <v>3</v>
      </c>
      <c r="S55" s="1" t="s">
        <v>50</v>
      </c>
      <c r="T55" s="10"/>
    </row>
    <row r="56" spans="1:20" ht="30" customHeight="1">
      <c r="A56" s="12" t="s">
        <v>462</v>
      </c>
      <c r="B56" s="12" t="s">
        <v>50</v>
      </c>
      <c r="C56" s="12" t="s">
        <v>50</v>
      </c>
      <c r="D56" s="13">
        <v>1</v>
      </c>
      <c r="E56" s="14">
        <f>공종별내역서!F915</f>
        <v>0</v>
      </c>
      <c r="F56" s="14">
        <f t="shared" si="5"/>
        <v>0</v>
      </c>
      <c r="G56" s="14">
        <f>공종별내역서!H915</f>
        <v>0</v>
      </c>
      <c r="H56" s="14">
        <f t="shared" si="6"/>
        <v>0</v>
      </c>
      <c r="I56" s="14">
        <f>공종별내역서!J915</f>
        <v>0</v>
      </c>
      <c r="J56" s="14">
        <f t="shared" si="7"/>
        <v>0</v>
      </c>
      <c r="K56" s="14">
        <f t="shared" si="8"/>
        <v>0</v>
      </c>
      <c r="L56" s="14">
        <f t="shared" si="9"/>
        <v>0</v>
      </c>
      <c r="M56" s="12" t="s">
        <v>50</v>
      </c>
      <c r="N56" s="1" t="s">
        <v>463</v>
      </c>
      <c r="O56" s="1" t="s">
        <v>50</v>
      </c>
      <c r="P56" s="1" t="s">
        <v>448</v>
      </c>
      <c r="Q56" s="1" t="s">
        <v>50</v>
      </c>
      <c r="R56" s="2">
        <v>3</v>
      </c>
      <c r="S56" s="1" t="s">
        <v>50</v>
      </c>
      <c r="T56" s="10"/>
    </row>
    <row r="57" spans="1:20" ht="30" customHeight="1">
      <c r="A57" s="12" t="s">
        <v>471</v>
      </c>
      <c r="B57" s="12" t="s">
        <v>50</v>
      </c>
      <c r="C57" s="12" t="s">
        <v>50</v>
      </c>
      <c r="D57" s="13">
        <v>1</v>
      </c>
      <c r="E57" s="14">
        <f>F58+F59</f>
        <v>0</v>
      </c>
      <c r="F57" s="14">
        <f t="shared" si="5"/>
        <v>0</v>
      </c>
      <c r="G57" s="14">
        <f>H58+H59</f>
        <v>0</v>
      </c>
      <c r="H57" s="14">
        <f t="shared" si="6"/>
        <v>0</v>
      </c>
      <c r="I57" s="14">
        <f>J58+J59</f>
        <v>0</v>
      </c>
      <c r="J57" s="14">
        <f t="shared" si="7"/>
        <v>0</v>
      </c>
      <c r="K57" s="14">
        <f t="shared" si="8"/>
        <v>0</v>
      </c>
      <c r="L57" s="14">
        <f t="shared" si="9"/>
        <v>0</v>
      </c>
      <c r="M57" s="12" t="s">
        <v>50</v>
      </c>
      <c r="N57" s="1" t="s">
        <v>472</v>
      </c>
      <c r="O57" s="1" t="s">
        <v>50</v>
      </c>
      <c r="P57" s="1" t="s">
        <v>51</v>
      </c>
      <c r="Q57" s="1" t="s">
        <v>50</v>
      </c>
      <c r="R57" s="2">
        <v>2</v>
      </c>
      <c r="S57" s="1" t="s">
        <v>50</v>
      </c>
      <c r="T57" s="10"/>
    </row>
    <row r="58" spans="1:20" ht="30" customHeight="1">
      <c r="A58" s="12" t="s">
        <v>473</v>
      </c>
      <c r="B58" s="12" t="s">
        <v>50</v>
      </c>
      <c r="C58" s="12" t="s">
        <v>50</v>
      </c>
      <c r="D58" s="13">
        <v>1</v>
      </c>
      <c r="E58" s="14">
        <f>공종별내역서!F939</f>
        <v>0</v>
      </c>
      <c r="F58" s="14">
        <f t="shared" si="5"/>
        <v>0</v>
      </c>
      <c r="G58" s="14">
        <f>공종별내역서!H939</f>
        <v>0</v>
      </c>
      <c r="H58" s="14">
        <f t="shared" si="6"/>
        <v>0</v>
      </c>
      <c r="I58" s="14">
        <f>공종별내역서!J939</f>
        <v>0</v>
      </c>
      <c r="J58" s="14">
        <f t="shared" si="7"/>
        <v>0</v>
      </c>
      <c r="K58" s="14">
        <f t="shared" si="8"/>
        <v>0</v>
      </c>
      <c r="L58" s="14">
        <f t="shared" si="9"/>
        <v>0</v>
      </c>
      <c r="M58" s="12" t="s">
        <v>50</v>
      </c>
      <c r="N58" s="1" t="s">
        <v>474</v>
      </c>
      <c r="O58" s="1" t="s">
        <v>50</v>
      </c>
      <c r="P58" s="1" t="s">
        <v>472</v>
      </c>
      <c r="Q58" s="1" t="s">
        <v>50</v>
      </c>
      <c r="R58" s="2">
        <v>3</v>
      </c>
      <c r="S58" s="1" t="s">
        <v>50</v>
      </c>
      <c r="T58" s="10"/>
    </row>
    <row r="59" spans="1:20" ht="30" customHeight="1">
      <c r="A59" s="12" t="s">
        <v>478</v>
      </c>
      <c r="B59" s="12" t="s">
        <v>50</v>
      </c>
      <c r="C59" s="12" t="s">
        <v>50</v>
      </c>
      <c r="D59" s="13">
        <v>1</v>
      </c>
      <c r="E59" s="14">
        <f>공종별내역서!F963</f>
        <v>0</v>
      </c>
      <c r="F59" s="14">
        <f t="shared" si="5"/>
        <v>0</v>
      </c>
      <c r="G59" s="14">
        <f>공종별내역서!H963</f>
        <v>0</v>
      </c>
      <c r="H59" s="14">
        <f t="shared" si="6"/>
        <v>0</v>
      </c>
      <c r="I59" s="14">
        <f>공종별내역서!J963</f>
        <v>0</v>
      </c>
      <c r="J59" s="14">
        <f t="shared" si="7"/>
        <v>0</v>
      </c>
      <c r="K59" s="14">
        <f t="shared" si="8"/>
        <v>0</v>
      </c>
      <c r="L59" s="14">
        <f t="shared" si="9"/>
        <v>0</v>
      </c>
      <c r="M59" s="12" t="s">
        <v>50</v>
      </c>
      <c r="N59" s="1" t="s">
        <v>479</v>
      </c>
      <c r="O59" s="1" t="s">
        <v>50</v>
      </c>
      <c r="P59" s="1" t="s">
        <v>472</v>
      </c>
      <c r="Q59" s="1" t="s">
        <v>50</v>
      </c>
      <c r="R59" s="2">
        <v>3</v>
      </c>
      <c r="S59" s="1" t="s">
        <v>50</v>
      </c>
      <c r="T59" s="10"/>
    </row>
    <row r="60" spans="1:20" ht="30" customHeight="1">
      <c r="A60" s="12" t="s">
        <v>484</v>
      </c>
      <c r="B60" s="12" t="s">
        <v>50</v>
      </c>
      <c r="C60" s="12" t="s">
        <v>50</v>
      </c>
      <c r="D60" s="13">
        <v>1</v>
      </c>
      <c r="E60" s="14">
        <f>F61+F62+F63+F64+F65+F66+F67+F68+F69+F70+F71+F72+F73</f>
        <v>0</v>
      </c>
      <c r="F60" s="14">
        <f t="shared" si="5"/>
        <v>0</v>
      </c>
      <c r="G60" s="14">
        <f>H61+H62+H63+H64+H65+H66+H67+H68+H69+H70+H71+H72+H73</f>
        <v>0</v>
      </c>
      <c r="H60" s="14">
        <f t="shared" si="6"/>
        <v>0</v>
      </c>
      <c r="I60" s="14">
        <f>J61+J62+J63+J64+J65+J66+J67+J68+J69+J70+J71+J72+J73</f>
        <v>0</v>
      </c>
      <c r="J60" s="14">
        <f t="shared" si="7"/>
        <v>0</v>
      </c>
      <c r="K60" s="14">
        <f t="shared" si="8"/>
        <v>0</v>
      </c>
      <c r="L60" s="14">
        <f t="shared" si="9"/>
        <v>0</v>
      </c>
      <c r="M60" s="12" t="s">
        <v>50</v>
      </c>
      <c r="N60" s="1" t="s">
        <v>485</v>
      </c>
      <c r="O60" s="1" t="s">
        <v>50</v>
      </c>
      <c r="P60" s="1" t="s">
        <v>51</v>
      </c>
      <c r="Q60" s="1" t="s">
        <v>50</v>
      </c>
      <c r="R60" s="2">
        <v>2</v>
      </c>
      <c r="S60" s="1" t="s">
        <v>50</v>
      </c>
      <c r="T60" s="10"/>
    </row>
    <row r="61" spans="1:20" ht="30" customHeight="1">
      <c r="A61" s="12" t="s">
        <v>486</v>
      </c>
      <c r="B61" s="12" t="s">
        <v>50</v>
      </c>
      <c r="C61" s="12" t="s">
        <v>50</v>
      </c>
      <c r="D61" s="13">
        <v>1</v>
      </c>
      <c r="E61" s="14">
        <f>공종별내역서!F987</f>
        <v>0</v>
      </c>
      <c r="F61" s="14">
        <f t="shared" si="5"/>
        <v>0</v>
      </c>
      <c r="G61" s="14">
        <f>공종별내역서!H987</f>
        <v>0</v>
      </c>
      <c r="H61" s="14">
        <f t="shared" si="6"/>
        <v>0</v>
      </c>
      <c r="I61" s="14">
        <f>공종별내역서!J987</f>
        <v>0</v>
      </c>
      <c r="J61" s="14">
        <f t="shared" si="7"/>
        <v>0</v>
      </c>
      <c r="K61" s="14">
        <f t="shared" si="8"/>
        <v>0</v>
      </c>
      <c r="L61" s="14">
        <f t="shared" si="9"/>
        <v>0</v>
      </c>
      <c r="M61" s="12" t="s">
        <v>50</v>
      </c>
      <c r="N61" s="1" t="s">
        <v>487</v>
      </c>
      <c r="O61" s="1" t="s">
        <v>50</v>
      </c>
      <c r="P61" s="1" t="s">
        <v>485</v>
      </c>
      <c r="Q61" s="1" t="s">
        <v>50</v>
      </c>
      <c r="R61" s="2">
        <v>3</v>
      </c>
      <c r="S61" s="1" t="s">
        <v>50</v>
      </c>
      <c r="T61" s="10"/>
    </row>
    <row r="62" spans="1:20" ht="30" customHeight="1">
      <c r="A62" s="12" t="s">
        <v>496</v>
      </c>
      <c r="B62" s="12" t="s">
        <v>50</v>
      </c>
      <c r="C62" s="12" t="s">
        <v>50</v>
      </c>
      <c r="D62" s="13">
        <v>1</v>
      </c>
      <c r="E62" s="14">
        <f>공종별내역서!F1011</f>
        <v>0</v>
      </c>
      <c r="F62" s="14">
        <f t="shared" si="5"/>
        <v>0</v>
      </c>
      <c r="G62" s="14">
        <f>공종별내역서!H1011</f>
        <v>0</v>
      </c>
      <c r="H62" s="14">
        <f t="shared" si="6"/>
        <v>0</v>
      </c>
      <c r="I62" s="14">
        <f>공종별내역서!J1011</f>
        <v>0</v>
      </c>
      <c r="J62" s="14">
        <f t="shared" si="7"/>
        <v>0</v>
      </c>
      <c r="K62" s="14">
        <f t="shared" si="8"/>
        <v>0</v>
      </c>
      <c r="L62" s="14">
        <f t="shared" si="9"/>
        <v>0</v>
      </c>
      <c r="M62" s="12" t="s">
        <v>50</v>
      </c>
      <c r="N62" s="1" t="s">
        <v>497</v>
      </c>
      <c r="O62" s="1" t="s">
        <v>50</v>
      </c>
      <c r="P62" s="1" t="s">
        <v>485</v>
      </c>
      <c r="Q62" s="1" t="s">
        <v>50</v>
      </c>
      <c r="R62" s="2">
        <v>3</v>
      </c>
      <c r="S62" s="1" t="s">
        <v>50</v>
      </c>
      <c r="T62" s="10"/>
    </row>
    <row r="63" spans="1:20" ht="30" customHeight="1">
      <c r="A63" s="12" t="s">
        <v>500</v>
      </c>
      <c r="B63" s="12" t="s">
        <v>50</v>
      </c>
      <c r="C63" s="12" t="s">
        <v>50</v>
      </c>
      <c r="D63" s="13">
        <v>1</v>
      </c>
      <c r="E63" s="14">
        <f>공종별내역서!F1035</f>
        <v>0</v>
      </c>
      <c r="F63" s="14">
        <f t="shared" si="5"/>
        <v>0</v>
      </c>
      <c r="G63" s="14">
        <f>공종별내역서!H1035</f>
        <v>0</v>
      </c>
      <c r="H63" s="14">
        <f t="shared" si="6"/>
        <v>0</v>
      </c>
      <c r="I63" s="14">
        <f>공종별내역서!J1035</f>
        <v>0</v>
      </c>
      <c r="J63" s="14">
        <f t="shared" si="7"/>
        <v>0</v>
      </c>
      <c r="K63" s="14">
        <f t="shared" si="8"/>
        <v>0</v>
      </c>
      <c r="L63" s="14">
        <f t="shared" si="9"/>
        <v>0</v>
      </c>
      <c r="M63" s="12" t="s">
        <v>50</v>
      </c>
      <c r="N63" s="1" t="s">
        <v>501</v>
      </c>
      <c r="O63" s="1" t="s">
        <v>50</v>
      </c>
      <c r="P63" s="1" t="s">
        <v>485</v>
      </c>
      <c r="Q63" s="1" t="s">
        <v>50</v>
      </c>
      <c r="R63" s="2">
        <v>3</v>
      </c>
      <c r="S63" s="1" t="s">
        <v>50</v>
      </c>
      <c r="T63" s="10"/>
    </row>
    <row r="64" spans="1:20" ht="30" customHeight="1">
      <c r="A64" s="12" t="s">
        <v>504</v>
      </c>
      <c r="B64" s="12" t="s">
        <v>50</v>
      </c>
      <c r="C64" s="12" t="s">
        <v>50</v>
      </c>
      <c r="D64" s="13">
        <v>1</v>
      </c>
      <c r="E64" s="14">
        <f>공종별내역서!F1059</f>
        <v>0</v>
      </c>
      <c r="F64" s="14">
        <f t="shared" si="5"/>
        <v>0</v>
      </c>
      <c r="G64" s="14">
        <f>공종별내역서!H1059</f>
        <v>0</v>
      </c>
      <c r="H64" s="14">
        <f t="shared" si="6"/>
        <v>0</v>
      </c>
      <c r="I64" s="14">
        <f>공종별내역서!J1059</f>
        <v>0</v>
      </c>
      <c r="J64" s="14">
        <f t="shared" si="7"/>
        <v>0</v>
      </c>
      <c r="K64" s="14">
        <f t="shared" si="8"/>
        <v>0</v>
      </c>
      <c r="L64" s="14">
        <f t="shared" si="9"/>
        <v>0</v>
      </c>
      <c r="M64" s="12" t="s">
        <v>50</v>
      </c>
      <c r="N64" s="1" t="s">
        <v>505</v>
      </c>
      <c r="O64" s="1" t="s">
        <v>50</v>
      </c>
      <c r="P64" s="1" t="s">
        <v>485</v>
      </c>
      <c r="Q64" s="1" t="s">
        <v>50</v>
      </c>
      <c r="R64" s="2">
        <v>3</v>
      </c>
      <c r="S64" s="1" t="s">
        <v>50</v>
      </c>
      <c r="T64" s="10"/>
    </row>
    <row r="65" spans="1:20" ht="30" customHeight="1">
      <c r="A65" s="12" t="s">
        <v>508</v>
      </c>
      <c r="B65" s="12" t="s">
        <v>50</v>
      </c>
      <c r="C65" s="12" t="s">
        <v>50</v>
      </c>
      <c r="D65" s="13">
        <v>1</v>
      </c>
      <c r="E65" s="14">
        <f>공종별내역서!F1083</f>
        <v>0</v>
      </c>
      <c r="F65" s="14">
        <f t="shared" si="5"/>
        <v>0</v>
      </c>
      <c r="G65" s="14">
        <f>공종별내역서!H1083</f>
        <v>0</v>
      </c>
      <c r="H65" s="14">
        <f t="shared" si="6"/>
        <v>0</v>
      </c>
      <c r="I65" s="14">
        <f>공종별내역서!J1083</f>
        <v>0</v>
      </c>
      <c r="J65" s="14">
        <f t="shared" si="7"/>
        <v>0</v>
      </c>
      <c r="K65" s="14">
        <f t="shared" si="8"/>
        <v>0</v>
      </c>
      <c r="L65" s="14">
        <f t="shared" si="9"/>
        <v>0</v>
      </c>
      <c r="M65" s="12" t="s">
        <v>50</v>
      </c>
      <c r="N65" s="1" t="s">
        <v>509</v>
      </c>
      <c r="O65" s="1" t="s">
        <v>50</v>
      </c>
      <c r="P65" s="1" t="s">
        <v>485</v>
      </c>
      <c r="Q65" s="1" t="s">
        <v>50</v>
      </c>
      <c r="R65" s="2">
        <v>3</v>
      </c>
      <c r="S65" s="1" t="s">
        <v>50</v>
      </c>
      <c r="T65" s="10"/>
    </row>
    <row r="66" spans="1:20" ht="30" customHeight="1">
      <c r="A66" s="12" t="s">
        <v>512</v>
      </c>
      <c r="B66" s="12" t="s">
        <v>50</v>
      </c>
      <c r="C66" s="12" t="s">
        <v>50</v>
      </c>
      <c r="D66" s="13">
        <v>1</v>
      </c>
      <c r="E66" s="14">
        <f>공종별내역서!F1107</f>
        <v>0</v>
      </c>
      <c r="F66" s="14">
        <f t="shared" si="5"/>
        <v>0</v>
      </c>
      <c r="G66" s="14">
        <f>공종별내역서!H1107</f>
        <v>0</v>
      </c>
      <c r="H66" s="14">
        <f t="shared" si="6"/>
        <v>0</v>
      </c>
      <c r="I66" s="14">
        <f>공종별내역서!J1107</f>
        <v>0</v>
      </c>
      <c r="J66" s="14">
        <f t="shared" si="7"/>
        <v>0</v>
      </c>
      <c r="K66" s="14">
        <f t="shared" si="8"/>
        <v>0</v>
      </c>
      <c r="L66" s="14">
        <f t="shared" si="9"/>
        <v>0</v>
      </c>
      <c r="M66" s="12" t="s">
        <v>50</v>
      </c>
      <c r="N66" s="1" t="s">
        <v>513</v>
      </c>
      <c r="O66" s="1" t="s">
        <v>50</v>
      </c>
      <c r="P66" s="1" t="s">
        <v>485</v>
      </c>
      <c r="Q66" s="1" t="s">
        <v>50</v>
      </c>
      <c r="R66" s="2">
        <v>3</v>
      </c>
      <c r="S66" s="1" t="s">
        <v>50</v>
      </c>
      <c r="T66" s="10"/>
    </row>
    <row r="67" spans="1:20" ht="30" customHeight="1">
      <c r="A67" s="12" t="s">
        <v>516</v>
      </c>
      <c r="B67" s="12" t="s">
        <v>50</v>
      </c>
      <c r="C67" s="12" t="s">
        <v>50</v>
      </c>
      <c r="D67" s="13">
        <v>1</v>
      </c>
      <c r="E67" s="14">
        <f>공종별내역서!F1131</f>
        <v>0</v>
      </c>
      <c r="F67" s="14">
        <f t="shared" si="5"/>
        <v>0</v>
      </c>
      <c r="G67" s="14">
        <f>공종별내역서!H1131</f>
        <v>0</v>
      </c>
      <c r="H67" s="14">
        <f t="shared" si="6"/>
        <v>0</v>
      </c>
      <c r="I67" s="14">
        <f>공종별내역서!J1131</f>
        <v>0</v>
      </c>
      <c r="J67" s="14">
        <f t="shared" si="7"/>
        <v>0</v>
      </c>
      <c r="K67" s="14">
        <f t="shared" si="8"/>
        <v>0</v>
      </c>
      <c r="L67" s="14">
        <f t="shared" si="9"/>
        <v>0</v>
      </c>
      <c r="M67" s="12" t="s">
        <v>50</v>
      </c>
      <c r="N67" s="1" t="s">
        <v>517</v>
      </c>
      <c r="O67" s="1" t="s">
        <v>50</v>
      </c>
      <c r="P67" s="1" t="s">
        <v>485</v>
      </c>
      <c r="Q67" s="1" t="s">
        <v>50</v>
      </c>
      <c r="R67" s="2">
        <v>3</v>
      </c>
      <c r="S67" s="1" t="s">
        <v>50</v>
      </c>
      <c r="T67" s="10"/>
    </row>
    <row r="68" spans="1:20" ht="30" customHeight="1">
      <c r="A68" s="12" t="s">
        <v>520</v>
      </c>
      <c r="B68" s="12" t="s">
        <v>50</v>
      </c>
      <c r="C68" s="12" t="s">
        <v>50</v>
      </c>
      <c r="D68" s="13">
        <v>1</v>
      </c>
      <c r="E68" s="14">
        <f>공종별내역서!F1155</f>
        <v>0</v>
      </c>
      <c r="F68" s="14">
        <f t="shared" si="5"/>
        <v>0</v>
      </c>
      <c r="G68" s="14">
        <f>공종별내역서!H1155</f>
        <v>0</v>
      </c>
      <c r="H68" s="14">
        <f t="shared" si="6"/>
        <v>0</v>
      </c>
      <c r="I68" s="14">
        <f>공종별내역서!J1155</f>
        <v>0</v>
      </c>
      <c r="J68" s="14">
        <f t="shared" si="7"/>
        <v>0</v>
      </c>
      <c r="K68" s="14">
        <f t="shared" si="8"/>
        <v>0</v>
      </c>
      <c r="L68" s="14">
        <f t="shared" si="9"/>
        <v>0</v>
      </c>
      <c r="M68" s="12" t="s">
        <v>50</v>
      </c>
      <c r="N68" s="1" t="s">
        <v>521</v>
      </c>
      <c r="O68" s="1" t="s">
        <v>50</v>
      </c>
      <c r="P68" s="1" t="s">
        <v>485</v>
      </c>
      <c r="Q68" s="1" t="s">
        <v>50</v>
      </c>
      <c r="R68" s="2">
        <v>3</v>
      </c>
      <c r="S68" s="1" t="s">
        <v>50</v>
      </c>
      <c r="T68" s="10"/>
    </row>
    <row r="69" spans="1:20" ht="30" customHeight="1">
      <c r="A69" s="12" t="s">
        <v>524</v>
      </c>
      <c r="B69" s="12" t="s">
        <v>50</v>
      </c>
      <c r="C69" s="12" t="s">
        <v>50</v>
      </c>
      <c r="D69" s="13">
        <v>1</v>
      </c>
      <c r="E69" s="14">
        <f>공종별내역서!F1179</f>
        <v>0</v>
      </c>
      <c r="F69" s="14">
        <f>E69*D69</f>
        <v>0</v>
      </c>
      <c r="G69" s="14">
        <f>공종별내역서!H1179</f>
        <v>0</v>
      </c>
      <c r="H69" s="14">
        <f>G69*D69</f>
        <v>0</v>
      </c>
      <c r="I69" s="14">
        <f>공종별내역서!J1179</f>
        <v>0</v>
      </c>
      <c r="J69" s="14">
        <f>I69*D69</f>
        <v>0</v>
      </c>
      <c r="K69" s="14">
        <f t="shared" si="8"/>
        <v>0</v>
      </c>
      <c r="L69" s="14">
        <f t="shared" si="9"/>
        <v>0</v>
      </c>
      <c r="M69" s="12" t="s">
        <v>50</v>
      </c>
      <c r="N69" s="1" t="s">
        <v>525</v>
      </c>
      <c r="O69" s="1" t="s">
        <v>50</v>
      </c>
      <c r="P69" s="1" t="s">
        <v>485</v>
      </c>
      <c r="Q69" s="1" t="s">
        <v>50</v>
      </c>
      <c r="R69" s="2">
        <v>3</v>
      </c>
      <c r="S69" s="1" t="s">
        <v>50</v>
      </c>
      <c r="T69" s="10"/>
    </row>
    <row r="70" spans="1:20" ht="30" customHeight="1">
      <c r="A70" s="12" t="s">
        <v>528</v>
      </c>
      <c r="B70" s="12" t="s">
        <v>50</v>
      </c>
      <c r="C70" s="12" t="s">
        <v>50</v>
      </c>
      <c r="D70" s="13">
        <v>1</v>
      </c>
      <c r="E70" s="14">
        <f>공종별내역서!F1203</f>
        <v>0</v>
      </c>
      <c r="F70" s="14">
        <f>E70*D70</f>
        <v>0</v>
      </c>
      <c r="G70" s="14">
        <f>공종별내역서!H1203</f>
        <v>0</v>
      </c>
      <c r="H70" s="14">
        <f>G70*D70</f>
        <v>0</v>
      </c>
      <c r="I70" s="14">
        <f>공종별내역서!J1203</f>
        <v>0</v>
      </c>
      <c r="J70" s="14">
        <f>I70*D70</f>
        <v>0</v>
      </c>
      <c r="K70" s="14">
        <f t="shared" si="8"/>
        <v>0</v>
      </c>
      <c r="L70" s="14">
        <f t="shared" si="9"/>
        <v>0</v>
      </c>
      <c r="M70" s="12" t="s">
        <v>50</v>
      </c>
      <c r="N70" s="1" t="s">
        <v>529</v>
      </c>
      <c r="O70" s="1" t="s">
        <v>50</v>
      </c>
      <c r="P70" s="1" t="s">
        <v>485</v>
      </c>
      <c r="Q70" s="1" t="s">
        <v>50</v>
      </c>
      <c r="R70" s="2">
        <v>3</v>
      </c>
      <c r="S70" s="1" t="s">
        <v>50</v>
      </c>
      <c r="T70" s="10"/>
    </row>
    <row r="71" spans="1:20" ht="30" customHeight="1">
      <c r="A71" s="12" t="s">
        <v>532</v>
      </c>
      <c r="B71" s="12" t="s">
        <v>50</v>
      </c>
      <c r="C71" s="12" t="s">
        <v>50</v>
      </c>
      <c r="D71" s="13">
        <v>1</v>
      </c>
      <c r="E71" s="14">
        <f>공종별내역서!F1227</f>
        <v>0</v>
      </c>
      <c r="F71" s="14">
        <f>E71*D71</f>
        <v>0</v>
      </c>
      <c r="G71" s="14">
        <f>공종별내역서!H1227</f>
        <v>0</v>
      </c>
      <c r="H71" s="14">
        <f>G71*D71</f>
        <v>0</v>
      </c>
      <c r="I71" s="14">
        <f>공종별내역서!J1227</f>
        <v>0</v>
      </c>
      <c r="J71" s="14">
        <f>I71*D71</f>
        <v>0</v>
      </c>
      <c r="K71" s="14">
        <f t="shared" si="8"/>
        <v>0</v>
      </c>
      <c r="L71" s="14">
        <f t="shared" si="9"/>
        <v>0</v>
      </c>
      <c r="M71" s="12" t="s">
        <v>50</v>
      </c>
      <c r="N71" s="1" t="s">
        <v>533</v>
      </c>
      <c r="O71" s="1" t="s">
        <v>50</v>
      </c>
      <c r="P71" s="1" t="s">
        <v>485</v>
      </c>
      <c r="Q71" s="1" t="s">
        <v>50</v>
      </c>
      <c r="R71" s="2">
        <v>3</v>
      </c>
      <c r="S71" s="1" t="s">
        <v>50</v>
      </c>
      <c r="T71" s="10"/>
    </row>
    <row r="72" spans="1:20" ht="30" customHeight="1">
      <c r="A72" s="12" t="s">
        <v>536</v>
      </c>
      <c r="B72" s="12" t="s">
        <v>50</v>
      </c>
      <c r="C72" s="12" t="s">
        <v>50</v>
      </c>
      <c r="D72" s="13">
        <v>1</v>
      </c>
      <c r="E72" s="14">
        <f>공종별내역서!F1251</f>
        <v>0</v>
      </c>
      <c r="F72" s="14">
        <f>E72*D72</f>
        <v>0</v>
      </c>
      <c r="G72" s="14">
        <f>공종별내역서!H1251</f>
        <v>0</v>
      </c>
      <c r="H72" s="14">
        <f>G72*D72</f>
        <v>0</v>
      </c>
      <c r="I72" s="14">
        <f>공종별내역서!J1251</f>
        <v>0</v>
      </c>
      <c r="J72" s="14">
        <f>I72*D72</f>
        <v>0</v>
      </c>
      <c r="K72" s="14">
        <f t="shared" si="8"/>
        <v>0</v>
      </c>
      <c r="L72" s="14">
        <f t="shared" si="9"/>
        <v>0</v>
      </c>
      <c r="M72" s="12" t="s">
        <v>50</v>
      </c>
      <c r="N72" s="1" t="s">
        <v>537</v>
      </c>
      <c r="O72" s="1" t="s">
        <v>50</v>
      </c>
      <c r="P72" s="1" t="s">
        <v>485</v>
      </c>
      <c r="Q72" s="1" t="s">
        <v>50</v>
      </c>
      <c r="R72" s="2">
        <v>3</v>
      </c>
      <c r="S72" s="1" t="s">
        <v>50</v>
      </c>
      <c r="T72" s="10"/>
    </row>
    <row r="73" spans="1:20" ht="30" customHeight="1">
      <c r="A73" s="12" t="s">
        <v>540</v>
      </c>
      <c r="B73" s="12" t="s">
        <v>50</v>
      </c>
      <c r="C73" s="12" t="s">
        <v>50</v>
      </c>
      <c r="D73" s="13">
        <v>1</v>
      </c>
      <c r="E73" s="14">
        <f>공종별내역서!F1275</f>
        <v>0</v>
      </c>
      <c r="F73" s="14">
        <f>E73*D73</f>
        <v>0</v>
      </c>
      <c r="G73" s="14">
        <f>공종별내역서!H1275</f>
        <v>0</v>
      </c>
      <c r="H73" s="14">
        <f>G73*D73</f>
        <v>0</v>
      </c>
      <c r="I73" s="14">
        <f>공종별내역서!J1275</f>
        <v>0</v>
      </c>
      <c r="J73" s="14">
        <f>I73*D73</f>
        <v>0</v>
      </c>
      <c r="K73" s="14">
        <f t="shared" si="8"/>
        <v>0</v>
      </c>
      <c r="L73" s="14">
        <f t="shared" si="9"/>
        <v>0</v>
      </c>
      <c r="M73" s="12" t="s">
        <v>50</v>
      </c>
      <c r="N73" s="1" t="s">
        <v>541</v>
      </c>
      <c r="O73" s="1" t="s">
        <v>50</v>
      </c>
      <c r="P73" s="1" t="s">
        <v>485</v>
      </c>
      <c r="Q73" s="1" t="s">
        <v>50</v>
      </c>
      <c r="R73" s="2">
        <v>3</v>
      </c>
      <c r="S73" s="1" t="s">
        <v>50</v>
      </c>
      <c r="T73" s="10"/>
    </row>
    <row r="74" spans="1:20" ht="30" customHeight="1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T74" s="9"/>
    </row>
    <row r="75" spans="1:20" ht="30" customHeight="1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T75" s="9"/>
    </row>
    <row r="76" spans="1:20" ht="30" customHeight="1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T76" s="9"/>
    </row>
    <row r="77" spans="1:20" ht="30" customHeight="1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T77" s="9"/>
    </row>
    <row r="78" spans="1:20" ht="30" customHeight="1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T78" s="9"/>
    </row>
    <row r="79" spans="1:20" ht="30" customHeight="1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T79" s="9"/>
    </row>
    <row r="80" spans="1:20" ht="30" customHeight="1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T80" s="9"/>
    </row>
    <row r="81" spans="1:20" ht="30" customHeight="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T81" s="9"/>
    </row>
    <row r="82" spans="1:20" ht="30" customHeight="1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T82" s="9"/>
    </row>
    <row r="83" spans="1:20" ht="30" customHeight="1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T83" s="9"/>
    </row>
    <row r="84" spans="1:20" ht="30" customHeight="1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T84" s="9"/>
    </row>
    <row r="85" spans="1:20" ht="30" customHeight="1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T85" s="9"/>
    </row>
    <row r="86" spans="1:20" ht="30" customHeight="1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T86" s="9"/>
    </row>
    <row r="87" spans="1:20" ht="30" customHeight="1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T87" s="9"/>
    </row>
    <row r="88" spans="1:20" ht="30" customHeight="1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T88" s="9"/>
    </row>
    <row r="89" spans="1:20" ht="30" customHeight="1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T89" s="9"/>
    </row>
    <row r="90" spans="1:20" ht="30" customHeight="1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T90" s="9"/>
    </row>
    <row r="91" spans="1:20" ht="30" customHeight="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T91" s="9"/>
    </row>
    <row r="92" spans="1:20" ht="30" customHeight="1">
      <c r="A92" s="12" t="s">
        <v>89</v>
      </c>
      <c r="B92" s="13"/>
      <c r="C92" s="13"/>
      <c r="D92" s="13"/>
      <c r="E92" s="13"/>
      <c r="F92" s="14">
        <f>F5</f>
        <v>0</v>
      </c>
      <c r="G92" s="13"/>
      <c r="H92" s="14">
        <f>H5</f>
        <v>0</v>
      </c>
      <c r="I92" s="13"/>
      <c r="J92" s="14">
        <f>J5</f>
        <v>0</v>
      </c>
      <c r="K92" s="13"/>
      <c r="L92" s="14">
        <f>L5</f>
        <v>0</v>
      </c>
      <c r="M92" s="13"/>
      <c r="T92" s="9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V1275"/>
  <sheetViews>
    <sheetView topLeftCell="A823" workbookViewId="0">
      <selection activeCell="E679" sqref="E679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5" width="13.625" style="120" customWidth="1"/>
    <col min="6" max="6" width="13.625" customWidth="1"/>
    <col min="7" max="7" width="13.625" style="120" customWidth="1"/>
    <col min="8" max="8" width="13.625" customWidth="1"/>
    <col min="9" max="9" width="13.625" style="120" customWidth="1"/>
    <col min="10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5" t="s">
        <v>586</v>
      </c>
      <c r="B1" s="6"/>
      <c r="C1" s="6"/>
      <c r="D1" s="6"/>
      <c r="E1" s="117"/>
      <c r="F1" s="6"/>
      <c r="G1" s="117"/>
      <c r="H1" s="6"/>
      <c r="I1" s="117"/>
      <c r="J1" s="6"/>
      <c r="K1" s="6"/>
      <c r="L1" s="6"/>
      <c r="M1" s="7"/>
    </row>
    <row r="2" spans="1:48" ht="30" customHeight="1">
      <c r="A2" s="146" t="s">
        <v>1</v>
      </c>
      <c r="B2" s="146" t="s">
        <v>2</v>
      </c>
      <c r="C2" s="146" t="s">
        <v>3</v>
      </c>
      <c r="D2" s="146" t="s">
        <v>4</v>
      </c>
      <c r="E2" s="146" t="s">
        <v>5</v>
      </c>
      <c r="F2" s="146"/>
      <c r="G2" s="146" t="s">
        <v>8</v>
      </c>
      <c r="H2" s="146"/>
      <c r="I2" s="146" t="s">
        <v>9</v>
      </c>
      <c r="J2" s="146"/>
      <c r="K2" s="146" t="s">
        <v>10</v>
      </c>
      <c r="L2" s="146"/>
      <c r="M2" s="146" t="s">
        <v>11</v>
      </c>
      <c r="N2" s="145" t="s">
        <v>19</v>
      </c>
      <c r="O2" s="145" t="s">
        <v>13</v>
      </c>
      <c r="P2" s="145" t="s">
        <v>20</v>
      </c>
      <c r="Q2" s="145" t="s">
        <v>12</v>
      </c>
      <c r="R2" s="145" t="s">
        <v>21</v>
      </c>
      <c r="S2" s="145" t="s">
        <v>22</v>
      </c>
      <c r="T2" s="145" t="s">
        <v>23</v>
      </c>
      <c r="U2" s="145" t="s">
        <v>24</v>
      </c>
      <c r="V2" s="145" t="s">
        <v>25</v>
      </c>
      <c r="W2" s="145" t="s">
        <v>26</v>
      </c>
      <c r="X2" s="145" t="s">
        <v>27</v>
      </c>
      <c r="Y2" s="145" t="s">
        <v>28</v>
      </c>
      <c r="Z2" s="145" t="s">
        <v>29</v>
      </c>
      <c r="AA2" s="145" t="s">
        <v>30</v>
      </c>
      <c r="AB2" s="145" t="s">
        <v>31</v>
      </c>
      <c r="AC2" s="145" t="s">
        <v>32</v>
      </c>
      <c r="AD2" s="145" t="s">
        <v>33</v>
      </c>
      <c r="AE2" s="145" t="s">
        <v>34</v>
      </c>
      <c r="AF2" s="145" t="s">
        <v>35</v>
      </c>
      <c r="AG2" s="145" t="s">
        <v>36</v>
      </c>
      <c r="AH2" s="145" t="s">
        <v>37</v>
      </c>
      <c r="AI2" s="145" t="s">
        <v>38</v>
      </c>
      <c r="AJ2" s="145" t="s">
        <v>39</v>
      </c>
      <c r="AK2" s="145" t="s">
        <v>40</v>
      </c>
      <c r="AL2" s="145" t="s">
        <v>41</v>
      </c>
      <c r="AM2" s="145" t="s">
        <v>42</v>
      </c>
      <c r="AN2" s="145" t="s">
        <v>43</v>
      </c>
      <c r="AO2" s="145" t="s">
        <v>44</v>
      </c>
      <c r="AP2" s="145" t="s">
        <v>45</v>
      </c>
      <c r="AQ2" s="145" t="s">
        <v>46</v>
      </c>
      <c r="AR2" s="145" t="s">
        <v>47</v>
      </c>
      <c r="AS2" s="145" t="s">
        <v>15</v>
      </c>
      <c r="AT2" s="145" t="s">
        <v>16</v>
      </c>
      <c r="AU2" s="145" t="s">
        <v>48</v>
      </c>
      <c r="AV2" s="145" t="s">
        <v>49</v>
      </c>
    </row>
    <row r="3" spans="1:48" ht="30" customHeight="1">
      <c r="A3" s="146"/>
      <c r="B3" s="146"/>
      <c r="C3" s="146"/>
      <c r="D3" s="146"/>
      <c r="E3" s="118" t="s">
        <v>6</v>
      </c>
      <c r="F3" s="8" t="s">
        <v>7</v>
      </c>
      <c r="G3" s="118" t="s">
        <v>6</v>
      </c>
      <c r="H3" s="8" t="s">
        <v>7</v>
      </c>
      <c r="I3" s="118" t="s">
        <v>6</v>
      </c>
      <c r="J3" s="8" t="s">
        <v>7</v>
      </c>
      <c r="K3" s="8" t="s">
        <v>6</v>
      </c>
      <c r="L3" s="8" t="s">
        <v>7</v>
      </c>
      <c r="M3" s="146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  <c r="Y3" s="145"/>
      <c r="Z3" s="145"/>
      <c r="AA3" s="145"/>
      <c r="AB3" s="145"/>
      <c r="AC3" s="145"/>
      <c r="AD3" s="145"/>
      <c r="AE3" s="145"/>
      <c r="AF3" s="145"/>
      <c r="AG3" s="145"/>
      <c r="AH3" s="145"/>
      <c r="AI3" s="145"/>
      <c r="AJ3" s="145"/>
      <c r="AK3" s="145"/>
      <c r="AL3" s="145"/>
      <c r="AM3" s="145"/>
      <c r="AN3" s="145"/>
      <c r="AO3" s="145"/>
      <c r="AP3" s="145"/>
      <c r="AQ3" s="145"/>
      <c r="AR3" s="145"/>
      <c r="AS3" s="145"/>
      <c r="AT3" s="145"/>
      <c r="AU3" s="145"/>
      <c r="AV3" s="145"/>
    </row>
    <row r="4" spans="1:48" ht="30" customHeight="1">
      <c r="A4" s="15" t="s">
        <v>54</v>
      </c>
      <c r="B4" s="70" t="s">
        <v>587</v>
      </c>
      <c r="C4" s="13"/>
      <c r="D4" s="13"/>
      <c r="E4" s="119"/>
      <c r="F4" s="14"/>
      <c r="G4" s="119"/>
      <c r="H4" s="14"/>
      <c r="I4" s="119"/>
      <c r="J4" s="14"/>
      <c r="K4" s="14"/>
      <c r="L4" s="14"/>
      <c r="M4" s="13"/>
      <c r="N4" s="2"/>
      <c r="O4" s="2"/>
      <c r="P4" s="2"/>
      <c r="Q4" s="1" t="s">
        <v>55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spans="1:48" ht="30" customHeight="1">
      <c r="A5" s="15" t="s">
        <v>56</v>
      </c>
      <c r="B5" s="15" t="s">
        <v>57</v>
      </c>
      <c r="C5" s="15" t="s">
        <v>58</v>
      </c>
      <c r="D5" s="13">
        <v>54</v>
      </c>
      <c r="E5" s="119"/>
      <c r="F5" s="14">
        <f t="shared" ref="F5:F10" si="0">TRUNC(E5*D5, 0)</f>
        <v>0</v>
      </c>
      <c r="G5" s="119"/>
      <c r="H5" s="14">
        <f t="shared" ref="H5:H10" si="1">TRUNC(G5*D5, 0)</f>
        <v>0</v>
      </c>
      <c r="I5" s="119"/>
      <c r="J5" s="14">
        <f t="shared" ref="J5:J10" si="2">TRUNC(I5*D5, 0)</f>
        <v>0</v>
      </c>
      <c r="K5" s="14">
        <f t="shared" ref="K5:L10" si="3">TRUNC(E5+G5+I5, 0)</f>
        <v>0</v>
      </c>
      <c r="L5" s="14">
        <f t="shared" si="3"/>
        <v>0</v>
      </c>
      <c r="M5" s="15" t="s">
        <v>59</v>
      </c>
      <c r="N5" s="1" t="s">
        <v>60</v>
      </c>
      <c r="O5" s="1" t="s">
        <v>50</v>
      </c>
      <c r="P5" s="1" t="s">
        <v>50</v>
      </c>
      <c r="Q5" s="1" t="s">
        <v>55</v>
      </c>
      <c r="R5" s="1" t="s">
        <v>61</v>
      </c>
      <c r="S5" s="1" t="s">
        <v>62</v>
      </c>
      <c r="T5" s="1" t="s">
        <v>62</v>
      </c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1" t="s">
        <v>50</v>
      </c>
      <c r="AS5" s="1" t="s">
        <v>50</v>
      </c>
      <c r="AT5" s="2"/>
      <c r="AU5" s="1" t="s">
        <v>63</v>
      </c>
      <c r="AV5" s="2">
        <v>4</v>
      </c>
    </row>
    <row r="6" spans="1:48" ht="30" customHeight="1">
      <c r="A6" s="15" t="s">
        <v>64</v>
      </c>
      <c r="B6" s="15" t="s">
        <v>65</v>
      </c>
      <c r="C6" s="15" t="s">
        <v>66</v>
      </c>
      <c r="D6" s="13">
        <v>2</v>
      </c>
      <c r="E6" s="119"/>
      <c r="F6" s="14">
        <f t="shared" si="0"/>
        <v>0</v>
      </c>
      <c r="G6" s="119"/>
      <c r="H6" s="14">
        <f t="shared" si="1"/>
        <v>0</v>
      </c>
      <c r="I6" s="119"/>
      <c r="J6" s="14">
        <f t="shared" si="2"/>
        <v>0</v>
      </c>
      <c r="K6" s="14">
        <f t="shared" si="3"/>
        <v>0</v>
      </c>
      <c r="L6" s="14">
        <f t="shared" si="3"/>
        <v>0</v>
      </c>
      <c r="M6" s="15" t="s">
        <v>67</v>
      </c>
      <c r="N6" s="1" t="s">
        <v>68</v>
      </c>
      <c r="O6" s="1" t="s">
        <v>50</v>
      </c>
      <c r="P6" s="1" t="s">
        <v>50</v>
      </c>
      <c r="Q6" s="1" t="s">
        <v>55</v>
      </c>
      <c r="R6" s="1" t="s">
        <v>61</v>
      </c>
      <c r="S6" s="1" t="s">
        <v>62</v>
      </c>
      <c r="T6" s="1" t="s">
        <v>62</v>
      </c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1" t="s">
        <v>50</v>
      </c>
      <c r="AS6" s="1" t="s">
        <v>50</v>
      </c>
      <c r="AT6" s="2"/>
      <c r="AU6" s="1" t="s">
        <v>69</v>
      </c>
      <c r="AV6" s="2">
        <v>7</v>
      </c>
    </row>
    <row r="7" spans="1:48" ht="30" customHeight="1">
      <c r="A7" s="15" t="s">
        <v>70</v>
      </c>
      <c r="B7" s="15" t="s">
        <v>71</v>
      </c>
      <c r="C7" s="15" t="s">
        <v>66</v>
      </c>
      <c r="D7" s="13">
        <v>2</v>
      </c>
      <c r="E7" s="119"/>
      <c r="F7" s="14">
        <f t="shared" si="0"/>
        <v>0</v>
      </c>
      <c r="G7" s="119"/>
      <c r="H7" s="14">
        <f t="shared" si="1"/>
        <v>0</v>
      </c>
      <c r="I7" s="119"/>
      <c r="J7" s="14">
        <f t="shared" si="2"/>
        <v>0</v>
      </c>
      <c r="K7" s="14">
        <f t="shared" si="3"/>
        <v>0</v>
      </c>
      <c r="L7" s="14">
        <f t="shared" si="3"/>
        <v>0</v>
      </c>
      <c r="M7" s="15" t="s">
        <v>72</v>
      </c>
      <c r="N7" s="1" t="s">
        <v>73</v>
      </c>
      <c r="O7" s="1" t="s">
        <v>50</v>
      </c>
      <c r="P7" s="1" t="s">
        <v>50</v>
      </c>
      <c r="Q7" s="1" t="s">
        <v>55</v>
      </c>
      <c r="R7" s="1" t="s">
        <v>61</v>
      </c>
      <c r="S7" s="1" t="s">
        <v>62</v>
      </c>
      <c r="T7" s="1" t="s">
        <v>62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1" t="s">
        <v>50</v>
      </c>
      <c r="AS7" s="1" t="s">
        <v>50</v>
      </c>
      <c r="AT7" s="2"/>
      <c r="AU7" s="1" t="s">
        <v>74</v>
      </c>
      <c r="AV7" s="2">
        <v>9</v>
      </c>
    </row>
    <row r="8" spans="1:48" ht="30" customHeight="1">
      <c r="A8" s="15" t="s">
        <v>75</v>
      </c>
      <c r="B8" s="15" t="s">
        <v>50</v>
      </c>
      <c r="C8" s="15" t="s">
        <v>58</v>
      </c>
      <c r="D8" s="13">
        <v>15</v>
      </c>
      <c r="E8" s="119"/>
      <c r="F8" s="14">
        <f t="shared" si="0"/>
        <v>0</v>
      </c>
      <c r="G8" s="119"/>
      <c r="H8" s="14">
        <f t="shared" si="1"/>
        <v>0</v>
      </c>
      <c r="I8" s="119"/>
      <c r="J8" s="14">
        <f t="shared" si="2"/>
        <v>0</v>
      </c>
      <c r="K8" s="14">
        <f t="shared" si="3"/>
        <v>0</v>
      </c>
      <c r="L8" s="14">
        <f t="shared" si="3"/>
        <v>0</v>
      </c>
      <c r="M8" s="15" t="s">
        <v>76</v>
      </c>
      <c r="N8" s="1" t="s">
        <v>77</v>
      </c>
      <c r="O8" s="1" t="s">
        <v>50</v>
      </c>
      <c r="P8" s="1" t="s">
        <v>50</v>
      </c>
      <c r="Q8" s="1" t="s">
        <v>55</v>
      </c>
      <c r="R8" s="1" t="s">
        <v>61</v>
      </c>
      <c r="S8" s="1" t="s">
        <v>62</v>
      </c>
      <c r="T8" s="1" t="s">
        <v>62</v>
      </c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1" t="s">
        <v>50</v>
      </c>
      <c r="AS8" s="1" t="s">
        <v>50</v>
      </c>
      <c r="AT8" s="2"/>
      <c r="AU8" s="1" t="s">
        <v>78</v>
      </c>
      <c r="AV8" s="2">
        <v>10</v>
      </c>
    </row>
    <row r="9" spans="1:48" ht="30" customHeight="1">
      <c r="A9" s="15" t="s">
        <v>79</v>
      </c>
      <c r="B9" s="15" t="s">
        <v>50</v>
      </c>
      <c r="C9" s="15" t="s">
        <v>66</v>
      </c>
      <c r="D9" s="13">
        <v>10</v>
      </c>
      <c r="E9" s="119"/>
      <c r="F9" s="14">
        <f t="shared" si="0"/>
        <v>0</v>
      </c>
      <c r="G9" s="119"/>
      <c r="H9" s="14">
        <f t="shared" si="1"/>
        <v>0</v>
      </c>
      <c r="I9" s="119"/>
      <c r="J9" s="14">
        <f t="shared" si="2"/>
        <v>0</v>
      </c>
      <c r="K9" s="14">
        <f t="shared" si="3"/>
        <v>0</v>
      </c>
      <c r="L9" s="14">
        <f t="shared" si="3"/>
        <v>0</v>
      </c>
      <c r="M9" s="15" t="s">
        <v>80</v>
      </c>
      <c r="N9" s="1" t="s">
        <v>81</v>
      </c>
      <c r="O9" s="1" t="s">
        <v>50</v>
      </c>
      <c r="P9" s="1" t="s">
        <v>50</v>
      </c>
      <c r="Q9" s="1" t="s">
        <v>55</v>
      </c>
      <c r="R9" s="1" t="s">
        <v>61</v>
      </c>
      <c r="S9" s="1" t="s">
        <v>62</v>
      </c>
      <c r="T9" s="1" t="s">
        <v>62</v>
      </c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1" t="s">
        <v>50</v>
      </c>
      <c r="AS9" s="1" t="s">
        <v>50</v>
      </c>
      <c r="AT9" s="2"/>
      <c r="AU9" s="1" t="s">
        <v>82</v>
      </c>
      <c r="AV9" s="2">
        <v>11</v>
      </c>
    </row>
    <row r="10" spans="1:48" ht="30" customHeight="1">
      <c r="A10" s="15" t="s">
        <v>83</v>
      </c>
      <c r="B10" s="15" t="s">
        <v>84</v>
      </c>
      <c r="C10" s="15" t="s">
        <v>85</v>
      </c>
      <c r="D10" s="13">
        <v>1</v>
      </c>
      <c r="E10" s="119"/>
      <c r="F10" s="14">
        <f t="shared" si="0"/>
        <v>0</v>
      </c>
      <c r="G10" s="119"/>
      <c r="H10" s="14">
        <f t="shared" si="1"/>
        <v>0</v>
      </c>
      <c r="I10" s="119"/>
      <c r="J10" s="14">
        <f t="shared" si="2"/>
        <v>0</v>
      </c>
      <c r="K10" s="14">
        <f t="shared" si="3"/>
        <v>0</v>
      </c>
      <c r="L10" s="14">
        <f t="shared" si="3"/>
        <v>0</v>
      </c>
      <c r="M10" s="15" t="s">
        <v>86</v>
      </c>
      <c r="N10" s="1" t="s">
        <v>87</v>
      </c>
      <c r="O10" s="1" t="s">
        <v>50</v>
      </c>
      <c r="P10" s="1" t="s">
        <v>50</v>
      </c>
      <c r="Q10" s="1" t="s">
        <v>55</v>
      </c>
      <c r="R10" s="1" t="s">
        <v>61</v>
      </c>
      <c r="S10" s="1" t="s">
        <v>62</v>
      </c>
      <c r="T10" s="1" t="s">
        <v>62</v>
      </c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1" t="s">
        <v>50</v>
      </c>
      <c r="AS10" s="1" t="s">
        <v>50</v>
      </c>
      <c r="AT10" s="2"/>
      <c r="AU10" s="1" t="s">
        <v>88</v>
      </c>
      <c r="AV10" s="2">
        <v>12</v>
      </c>
    </row>
    <row r="11" spans="1:48" ht="30" customHeight="1">
      <c r="A11" s="13"/>
      <c r="B11" s="13"/>
      <c r="C11" s="13"/>
      <c r="D11" s="13"/>
      <c r="E11" s="119"/>
      <c r="F11" s="14"/>
      <c r="G11" s="119"/>
      <c r="H11" s="14"/>
      <c r="I11" s="119"/>
      <c r="J11" s="14"/>
      <c r="K11" s="14"/>
      <c r="L11" s="14"/>
      <c r="M11" s="13"/>
    </row>
    <row r="12" spans="1:48" ht="30" customHeight="1">
      <c r="A12" s="13"/>
      <c r="B12" s="13"/>
      <c r="C12" s="13"/>
      <c r="D12" s="13"/>
      <c r="E12" s="119"/>
      <c r="F12" s="14"/>
      <c r="G12" s="119"/>
      <c r="H12" s="14"/>
      <c r="I12" s="119"/>
      <c r="J12" s="14"/>
      <c r="K12" s="14"/>
      <c r="L12" s="14"/>
      <c r="M12" s="13"/>
    </row>
    <row r="13" spans="1:48" ht="30" customHeight="1">
      <c r="A13" s="13"/>
      <c r="B13" s="13"/>
      <c r="C13" s="13"/>
      <c r="D13" s="13"/>
      <c r="E13" s="119"/>
      <c r="F13" s="14"/>
      <c r="G13" s="119"/>
      <c r="H13" s="14"/>
      <c r="I13" s="119"/>
      <c r="J13" s="14"/>
      <c r="K13" s="14"/>
      <c r="L13" s="14"/>
      <c r="M13" s="13"/>
    </row>
    <row r="14" spans="1:48" ht="30" customHeight="1">
      <c r="A14" s="13"/>
      <c r="B14" s="13"/>
      <c r="C14" s="13"/>
      <c r="D14" s="13"/>
      <c r="E14" s="119"/>
      <c r="F14" s="14"/>
      <c r="G14" s="119"/>
      <c r="H14" s="14"/>
      <c r="I14" s="119"/>
      <c r="J14" s="14"/>
      <c r="K14" s="14"/>
      <c r="L14" s="14"/>
      <c r="M14" s="13"/>
    </row>
    <row r="15" spans="1:48" ht="30" customHeight="1">
      <c r="A15" s="13"/>
      <c r="B15" s="13"/>
      <c r="C15" s="13"/>
      <c r="D15" s="13"/>
      <c r="E15" s="119"/>
      <c r="F15" s="14"/>
      <c r="G15" s="119"/>
      <c r="H15" s="14"/>
      <c r="I15" s="119"/>
      <c r="J15" s="14"/>
      <c r="K15" s="14"/>
      <c r="L15" s="14"/>
      <c r="M15" s="13"/>
    </row>
    <row r="16" spans="1:48" ht="30" customHeight="1">
      <c r="A16" s="13"/>
      <c r="B16" s="13"/>
      <c r="C16" s="13"/>
      <c r="D16" s="13"/>
      <c r="E16" s="119"/>
      <c r="F16" s="14"/>
      <c r="G16" s="119"/>
      <c r="H16" s="14"/>
      <c r="I16" s="119"/>
      <c r="J16" s="14"/>
      <c r="K16" s="14"/>
      <c r="L16" s="14"/>
      <c r="M16" s="13"/>
    </row>
    <row r="17" spans="1:48" ht="30" customHeight="1">
      <c r="A17" s="13"/>
      <c r="B17" s="13"/>
      <c r="C17" s="13"/>
      <c r="D17" s="13"/>
      <c r="E17" s="119"/>
      <c r="F17" s="14"/>
      <c r="G17" s="119"/>
      <c r="H17" s="14"/>
      <c r="I17" s="119"/>
      <c r="J17" s="14"/>
      <c r="K17" s="14"/>
      <c r="L17" s="14"/>
      <c r="M17" s="13"/>
    </row>
    <row r="18" spans="1:48" ht="30" customHeight="1">
      <c r="A18" s="13"/>
      <c r="B18" s="13"/>
      <c r="C18" s="13"/>
      <c r="D18" s="13"/>
      <c r="E18" s="119"/>
      <c r="F18" s="14"/>
      <c r="G18" s="119"/>
      <c r="H18" s="14"/>
      <c r="I18" s="119"/>
      <c r="J18" s="14"/>
      <c r="K18" s="14"/>
      <c r="L18" s="14"/>
      <c r="M18" s="13"/>
    </row>
    <row r="19" spans="1:48" ht="30" customHeight="1">
      <c r="A19" s="13"/>
      <c r="B19" s="13"/>
      <c r="C19" s="13"/>
      <c r="D19" s="13"/>
      <c r="E19" s="119"/>
      <c r="F19" s="14"/>
      <c r="G19" s="119"/>
      <c r="H19" s="14"/>
      <c r="I19" s="119"/>
      <c r="J19" s="14"/>
      <c r="K19" s="14"/>
      <c r="L19" s="14"/>
      <c r="M19" s="13"/>
    </row>
    <row r="20" spans="1:48" ht="30" customHeight="1">
      <c r="A20" s="13"/>
      <c r="B20" s="13"/>
      <c r="C20" s="13"/>
      <c r="D20" s="13"/>
      <c r="E20" s="119"/>
      <c r="F20" s="14"/>
      <c r="G20" s="119"/>
      <c r="H20" s="14"/>
      <c r="I20" s="119"/>
      <c r="J20" s="14"/>
      <c r="K20" s="14"/>
      <c r="L20" s="14"/>
      <c r="M20" s="13"/>
    </row>
    <row r="21" spans="1:48" ht="30" customHeight="1">
      <c r="A21" s="13"/>
      <c r="B21" s="13"/>
      <c r="C21" s="13"/>
      <c r="D21" s="13"/>
      <c r="E21" s="119"/>
      <c r="F21" s="14"/>
      <c r="G21" s="119"/>
      <c r="H21" s="14"/>
      <c r="I21" s="119"/>
      <c r="J21" s="14"/>
      <c r="K21" s="14"/>
      <c r="L21" s="14"/>
      <c r="M21" s="13"/>
    </row>
    <row r="22" spans="1:48" ht="30" customHeight="1">
      <c r="A22" s="13"/>
      <c r="B22" s="13"/>
      <c r="C22" s="13"/>
      <c r="D22" s="13"/>
      <c r="E22" s="119"/>
      <c r="F22" s="14"/>
      <c r="G22" s="119"/>
      <c r="H22" s="14"/>
      <c r="I22" s="119"/>
      <c r="J22" s="14"/>
      <c r="K22" s="14"/>
      <c r="L22" s="14"/>
      <c r="M22" s="13"/>
    </row>
    <row r="23" spans="1:48" ht="30" customHeight="1">
      <c r="A23" s="13"/>
      <c r="B23" s="13"/>
      <c r="C23" s="13"/>
      <c r="D23" s="13"/>
      <c r="E23" s="119"/>
      <c r="F23" s="14"/>
      <c r="G23" s="119"/>
      <c r="H23" s="14"/>
      <c r="I23" s="119"/>
      <c r="J23" s="14"/>
      <c r="K23" s="14"/>
      <c r="L23" s="14"/>
      <c r="M23" s="13"/>
    </row>
    <row r="24" spans="1:48" ht="30" customHeight="1">
      <c r="A24" s="13"/>
      <c r="B24" s="13"/>
      <c r="C24" s="13"/>
      <c r="D24" s="13"/>
      <c r="E24" s="119"/>
      <c r="F24" s="14"/>
      <c r="G24" s="119"/>
      <c r="H24" s="14"/>
      <c r="I24" s="119"/>
      <c r="J24" s="14"/>
      <c r="K24" s="14"/>
      <c r="L24" s="14"/>
      <c r="M24" s="13"/>
    </row>
    <row r="25" spans="1:48" ht="30" customHeight="1">
      <c r="A25" s="13"/>
      <c r="B25" s="13"/>
      <c r="C25" s="13"/>
      <c r="D25" s="13"/>
      <c r="E25" s="119"/>
      <c r="F25" s="14"/>
      <c r="G25" s="119"/>
      <c r="H25" s="14"/>
      <c r="I25" s="119"/>
      <c r="J25" s="14"/>
      <c r="K25" s="14"/>
      <c r="L25" s="14"/>
      <c r="M25" s="13"/>
    </row>
    <row r="26" spans="1:48" ht="30" customHeight="1">
      <c r="A26" s="13"/>
      <c r="B26" s="13"/>
      <c r="C26" s="13"/>
      <c r="D26" s="13"/>
      <c r="E26" s="119"/>
      <c r="F26" s="14"/>
      <c r="G26" s="119"/>
      <c r="H26" s="14"/>
      <c r="I26" s="119"/>
      <c r="J26" s="14"/>
      <c r="K26" s="14"/>
      <c r="L26" s="14"/>
      <c r="M26" s="13"/>
    </row>
    <row r="27" spans="1:48" ht="30" customHeight="1">
      <c r="A27" s="15" t="s">
        <v>89</v>
      </c>
      <c r="B27" s="13"/>
      <c r="C27" s="13"/>
      <c r="D27" s="13"/>
      <c r="E27" s="119"/>
      <c r="F27" s="14">
        <f>SUMIF(AR5:AR26,"",F5:F26)</f>
        <v>0</v>
      </c>
      <c r="G27" s="119"/>
      <c r="H27" s="14">
        <f>SUMIF(AR5:AR26,"",H5:H26)</f>
        <v>0</v>
      </c>
      <c r="I27" s="119"/>
      <c r="J27" s="14">
        <f>SUMIF(AR5:AR26,"",J5:J26)</f>
        <v>0</v>
      </c>
      <c r="K27" s="14"/>
      <c r="L27" s="14">
        <f>SUMIF(AR5:AR26,"",L5:L26)</f>
        <v>0</v>
      </c>
      <c r="M27" s="13"/>
      <c r="N27" t="s">
        <v>90</v>
      </c>
    </row>
    <row r="28" spans="1:48" ht="30" customHeight="1">
      <c r="A28" s="15" t="s">
        <v>91</v>
      </c>
      <c r="B28" s="70" t="s">
        <v>587</v>
      </c>
      <c r="C28" s="13"/>
      <c r="D28" s="13"/>
      <c r="E28" s="119"/>
      <c r="F28" s="14"/>
      <c r="G28" s="119"/>
      <c r="H28" s="14"/>
      <c r="I28" s="119"/>
      <c r="J28" s="14"/>
      <c r="K28" s="14"/>
      <c r="L28" s="14"/>
      <c r="M28" s="13"/>
      <c r="N28" s="2"/>
      <c r="O28" s="2"/>
      <c r="P28" s="2"/>
      <c r="Q28" s="1" t="s">
        <v>92</v>
      </c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</row>
    <row r="29" spans="1:48" ht="30" customHeight="1">
      <c r="A29" s="15" t="s">
        <v>93</v>
      </c>
      <c r="B29" s="15" t="s">
        <v>50</v>
      </c>
      <c r="C29" s="15" t="s">
        <v>58</v>
      </c>
      <c r="D29" s="13">
        <v>208</v>
      </c>
      <c r="E29" s="119"/>
      <c r="F29" s="14">
        <f>TRUNC(E29*D29, 0)</f>
        <v>0</v>
      </c>
      <c r="G29" s="119"/>
      <c r="H29" s="14">
        <f>TRUNC(G29*D29, 0)</f>
        <v>0</v>
      </c>
      <c r="I29" s="119"/>
      <c r="J29" s="14">
        <f>TRUNC(I29*D29, 0)</f>
        <v>0</v>
      </c>
      <c r="K29" s="14">
        <f t="shared" ref="K29:L32" si="4">TRUNC(E29+G29+I29, 0)</f>
        <v>0</v>
      </c>
      <c r="L29" s="14">
        <f t="shared" si="4"/>
        <v>0</v>
      </c>
      <c r="M29" s="15" t="s">
        <v>94</v>
      </c>
      <c r="N29" s="1" t="s">
        <v>95</v>
      </c>
      <c r="O29" s="1" t="s">
        <v>50</v>
      </c>
      <c r="P29" s="1" t="s">
        <v>50</v>
      </c>
      <c r="Q29" s="1" t="s">
        <v>92</v>
      </c>
      <c r="R29" s="1" t="s">
        <v>61</v>
      </c>
      <c r="S29" s="1" t="s">
        <v>62</v>
      </c>
      <c r="T29" s="1" t="s">
        <v>62</v>
      </c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1" t="s">
        <v>50</v>
      </c>
      <c r="AS29" s="1" t="s">
        <v>50</v>
      </c>
      <c r="AT29" s="2"/>
      <c r="AU29" s="1" t="s">
        <v>96</v>
      </c>
      <c r="AV29" s="2">
        <v>14</v>
      </c>
    </row>
    <row r="30" spans="1:48" ht="30" customHeight="1">
      <c r="A30" s="15" t="s">
        <v>97</v>
      </c>
      <c r="B30" s="15" t="s">
        <v>50</v>
      </c>
      <c r="C30" s="15" t="s">
        <v>66</v>
      </c>
      <c r="D30" s="13">
        <v>16</v>
      </c>
      <c r="E30" s="119"/>
      <c r="F30" s="14">
        <f>TRUNC(E30*D30, 0)</f>
        <v>0</v>
      </c>
      <c r="G30" s="119"/>
      <c r="H30" s="14">
        <f>TRUNC(G30*D30, 0)</f>
        <v>0</v>
      </c>
      <c r="I30" s="119"/>
      <c r="J30" s="14">
        <f>TRUNC(I30*D30, 0)</f>
        <v>0</v>
      </c>
      <c r="K30" s="14">
        <f t="shared" si="4"/>
        <v>0</v>
      </c>
      <c r="L30" s="14">
        <f t="shared" si="4"/>
        <v>0</v>
      </c>
      <c r="M30" s="15" t="s">
        <v>98</v>
      </c>
      <c r="N30" s="1" t="s">
        <v>99</v>
      </c>
      <c r="O30" s="1" t="s">
        <v>50</v>
      </c>
      <c r="P30" s="1" t="s">
        <v>50</v>
      </c>
      <c r="Q30" s="1" t="s">
        <v>92</v>
      </c>
      <c r="R30" s="1" t="s">
        <v>61</v>
      </c>
      <c r="S30" s="1" t="s">
        <v>62</v>
      </c>
      <c r="T30" s="1" t="s">
        <v>62</v>
      </c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1" t="s">
        <v>50</v>
      </c>
      <c r="AS30" s="1" t="s">
        <v>50</v>
      </c>
      <c r="AT30" s="2"/>
      <c r="AU30" s="1" t="s">
        <v>100</v>
      </c>
      <c r="AV30" s="2">
        <v>15</v>
      </c>
    </row>
    <row r="31" spans="1:48" ht="30" customHeight="1">
      <c r="A31" s="15" t="s">
        <v>101</v>
      </c>
      <c r="B31" s="15" t="s">
        <v>102</v>
      </c>
      <c r="C31" s="15" t="s">
        <v>103</v>
      </c>
      <c r="D31" s="13">
        <v>2</v>
      </c>
      <c r="E31" s="119"/>
      <c r="F31" s="14">
        <f>TRUNC(E31*D31, 0)</f>
        <v>0</v>
      </c>
      <c r="G31" s="119"/>
      <c r="H31" s="14">
        <f>TRUNC(G31*D31, 0)</f>
        <v>0</v>
      </c>
      <c r="I31" s="119"/>
      <c r="J31" s="14">
        <f>TRUNC(I31*D31, 0)</f>
        <v>0</v>
      </c>
      <c r="K31" s="14">
        <f t="shared" si="4"/>
        <v>0</v>
      </c>
      <c r="L31" s="14">
        <f t="shared" si="4"/>
        <v>0</v>
      </c>
      <c r="M31" s="15" t="s">
        <v>104</v>
      </c>
      <c r="N31" s="1" t="s">
        <v>105</v>
      </c>
      <c r="O31" s="1" t="s">
        <v>50</v>
      </c>
      <c r="P31" s="1" t="s">
        <v>50</v>
      </c>
      <c r="Q31" s="1" t="s">
        <v>92</v>
      </c>
      <c r="R31" s="1" t="s">
        <v>61</v>
      </c>
      <c r="S31" s="1" t="s">
        <v>62</v>
      </c>
      <c r="T31" s="1" t="s">
        <v>62</v>
      </c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1" t="s">
        <v>50</v>
      </c>
      <c r="AS31" s="1" t="s">
        <v>50</v>
      </c>
      <c r="AT31" s="2"/>
      <c r="AU31" s="1" t="s">
        <v>106</v>
      </c>
      <c r="AV31" s="2">
        <v>16</v>
      </c>
    </row>
    <row r="32" spans="1:48" ht="30" customHeight="1">
      <c r="A32" s="15" t="s">
        <v>107</v>
      </c>
      <c r="B32" s="15" t="s">
        <v>50</v>
      </c>
      <c r="C32" s="15" t="s">
        <v>108</v>
      </c>
      <c r="D32" s="13">
        <v>2.2890000000000001</v>
      </c>
      <c r="E32" s="119"/>
      <c r="F32" s="14">
        <f>TRUNC(E32*D32, 0)</f>
        <v>0</v>
      </c>
      <c r="G32" s="119"/>
      <c r="H32" s="14">
        <f>TRUNC(G32*D32, 0)</f>
        <v>0</v>
      </c>
      <c r="I32" s="119"/>
      <c r="J32" s="14">
        <f>TRUNC(I32*D32, 0)</f>
        <v>0</v>
      </c>
      <c r="K32" s="14">
        <f t="shared" si="4"/>
        <v>0</v>
      </c>
      <c r="L32" s="14">
        <f t="shared" si="4"/>
        <v>0</v>
      </c>
      <c r="M32" s="15" t="s">
        <v>50</v>
      </c>
      <c r="N32" s="1" t="s">
        <v>109</v>
      </c>
      <c r="O32" s="1" t="s">
        <v>50</v>
      </c>
      <c r="P32" s="1" t="s">
        <v>50</v>
      </c>
      <c r="Q32" s="1" t="s">
        <v>92</v>
      </c>
      <c r="R32" s="1" t="s">
        <v>62</v>
      </c>
      <c r="S32" s="1" t="s">
        <v>62</v>
      </c>
      <c r="T32" s="1" t="s">
        <v>61</v>
      </c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1" t="s">
        <v>50</v>
      </c>
      <c r="AS32" s="1" t="s">
        <v>50</v>
      </c>
      <c r="AT32" s="2"/>
      <c r="AU32" s="1" t="s">
        <v>110</v>
      </c>
      <c r="AV32" s="2">
        <v>29</v>
      </c>
    </row>
    <row r="33" spans="1:13" ht="30" customHeight="1">
      <c r="A33" s="13"/>
      <c r="B33" s="13"/>
      <c r="C33" s="13"/>
      <c r="D33" s="13"/>
      <c r="E33" s="119"/>
      <c r="F33" s="14"/>
      <c r="G33" s="119"/>
      <c r="H33" s="14"/>
      <c r="I33" s="119"/>
      <c r="J33" s="14"/>
      <c r="K33" s="14"/>
      <c r="L33" s="14"/>
      <c r="M33" s="13"/>
    </row>
    <row r="34" spans="1:13" ht="30" customHeight="1">
      <c r="A34" s="13"/>
      <c r="B34" s="13"/>
      <c r="C34" s="13"/>
      <c r="D34" s="13"/>
      <c r="E34" s="119"/>
      <c r="F34" s="14"/>
      <c r="G34" s="119"/>
      <c r="H34" s="14"/>
      <c r="I34" s="119"/>
      <c r="J34" s="14"/>
      <c r="K34" s="14"/>
      <c r="L34" s="14"/>
      <c r="M34" s="13"/>
    </row>
    <row r="35" spans="1:13" ht="30" customHeight="1">
      <c r="A35" s="13"/>
      <c r="B35" s="13"/>
      <c r="C35" s="13"/>
      <c r="D35" s="13"/>
      <c r="E35" s="119"/>
      <c r="F35" s="14"/>
      <c r="G35" s="119"/>
      <c r="H35" s="14"/>
      <c r="I35" s="119"/>
      <c r="J35" s="14"/>
      <c r="K35" s="14"/>
      <c r="L35" s="14"/>
      <c r="M35" s="13"/>
    </row>
    <row r="36" spans="1:13" ht="30" customHeight="1">
      <c r="A36" s="13"/>
      <c r="B36" s="13"/>
      <c r="C36" s="13"/>
      <c r="D36" s="13"/>
      <c r="E36" s="119"/>
      <c r="F36" s="14"/>
      <c r="G36" s="119"/>
      <c r="H36" s="14"/>
      <c r="I36" s="119"/>
      <c r="J36" s="14"/>
      <c r="K36" s="14"/>
      <c r="L36" s="14"/>
      <c r="M36" s="13"/>
    </row>
    <row r="37" spans="1:13" ht="30" customHeight="1">
      <c r="A37" s="13"/>
      <c r="B37" s="13"/>
      <c r="C37" s="13"/>
      <c r="D37" s="13"/>
      <c r="E37" s="119"/>
      <c r="F37" s="14"/>
      <c r="G37" s="119"/>
      <c r="H37" s="14"/>
      <c r="I37" s="119"/>
      <c r="J37" s="14"/>
      <c r="K37" s="14"/>
      <c r="L37" s="14"/>
      <c r="M37" s="13"/>
    </row>
    <row r="38" spans="1:13" ht="30" customHeight="1">
      <c r="A38" s="13"/>
      <c r="B38" s="13"/>
      <c r="C38" s="13"/>
      <c r="D38" s="13"/>
      <c r="E38" s="119"/>
      <c r="F38" s="14"/>
      <c r="G38" s="119"/>
      <c r="H38" s="14"/>
      <c r="I38" s="119"/>
      <c r="J38" s="14"/>
      <c r="K38" s="14"/>
      <c r="L38" s="14"/>
      <c r="M38" s="13"/>
    </row>
    <row r="39" spans="1:13" ht="30" customHeight="1">
      <c r="A39" s="13"/>
      <c r="B39" s="13"/>
      <c r="C39" s="13"/>
      <c r="D39" s="13"/>
      <c r="E39" s="119"/>
      <c r="F39" s="14"/>
      <c r="G39" s="119"/>
      <c r="H39" s="14"/>
      <c r="I39" s="119"/>
      <c r="J39" s="14"/>
      <c r="K39" s="14"/>
      <c r="L39" s="14"/>
      <c r="M39" s="13"/>
    </row>
    <row r="40" spans="1:13" ht="30" customHeight="1">
      <c r="A40" s="13"/>
      <c r="B40" s="13"/>
      <c r="C40" s="13"/>
      <c r="D40" s="13"/>
      <c r="E40" s="119"/>
      <c r="F40" s="14"/>
      <c r="G40" s="119"/>
      <c r="H40" s="14"/>
      <c r="I40" s="119"/>
      <c r="J40" s="14"/>
      <c r="K40" s="14"/>
      <c r="L40" s="14"/>
      <c r="M40" s="13"/>
    </row>
    <row r="41" spans="1:13" ht="30" customHeight="1">
      <c r="A41" s="13"/>
      <c r="B41" s="13"/>
      <c r="C41" s="13"/>
      <c r="D41" s="13"/>
      <c r="E41" s="119"/>
      <c r="F41" s="14"/>
      <c r="G41" s="119"/>
      <c r="H41" s="14"/>
      <c r="I41" s="119"/>
      <c r="J41" s="14"/>
      <c r="K41" s="14"/>
      <c r="L41" s="14"/>
      <c r="M41" s="13"/>
    </row>
    <row r="42" spans="1:13" ht="30" customHeight="1">
      <c r="A42" s="13"/>
      <c r="B42" s="13"/>
      <c r="C42" s="13"/>
      <c r="D42" s="13"/>
      <c r="E42" s="119"/>
      <c r="F42" s="14"/>
      <c r="G42" s="119"/>
      <c r="H42" s="14"/>
      <c r="I42" s="119"/>
      <c r="J42" s="14"/>
      <c r="K42" s="14"/>
      <c r="L42" s="14"/>
      <c r="M42" s="13"/>
    </row>
    <row r="43" spans="1:13" ht="30" customHeight="1">
      <c r="A43" s="13"/>
      <c r="B43" s="13"/>
      <c r="C43" s="13"/>
      <c r="D43" s="13"/>
      <c r="E43" s="119"/>
      <c r="F43" s="14"/>
      <c r="G43" s="119"/>
      <c r="H43" s="14"/>
      <c r="I43" s="119"/>
      <c r="J43" s="14"/>
      <c r="K43" s="14"/>
      <c r="L43" s="14"/>
      <c r="M43" s="13"/>
    </row>
    <row r="44" spans="1:13" ht="30" customHeight="1">
      <c r="A44" s="13"/>
      <c r="B44" s="13"/>
      <c r="C44" s="13"/>
      <c r="D44" s="13"/>
      <c r="E44" s="119"/>
      <c r="F44" s="14"/>
      <c r="G44" s="119"/>
      <c r="H44" s="14"/>
      <c r="I44" s="119"/>
      <c r="J44" s="14"/>
      <c r="K44" s="14"/>
      <c r="L44" s="14"/>
      <c r="M44" s="13"/>
    </row>
    <row r="45" spans="1:13" ht="30" customHeight="1">
      <c r="A45" s="13"/>
      <c r="B45" s="13"/>
      <c r="C45" s="13"/>
      <c r="D45" s="13"/>
      <c r="E45" s="119"/>
      <c r="F45" s="14"/>
      <c r="G45" s="119"/>
      <c r="H45" s="14"/>
      <c r="I45" s="119"/>
      <c r="J45" s="14"/>
      <c r="K45" s="14"/>
      <c r="L45" s="14"/>
      <c r="M45" s="13"/>
    </row>
    <row r="46" spans="1:13" ht="30" customHeight="1">
      <c r="A46" s="13"/>
      <c r="B46" s="13"/>
      <c r="C46" s="13"/>
      <c r="D46" s="13"/>
      <c r="E46" s="119"/>
      <c r="F46" s="14"/>
      <c r="G46" s="119"/>
      <c r="H46" s="14"/>
      <c r="I46" s="119"/>
      <c r="J46" s="14"/>
      <c r="K46" s="14"/>
      <c r="L46" s="14"/>
      <c r="M46" s="13"/>
    </row>
    <row r="47" spans="1:13" ht="30" customHeight="1">
      <c r="A47" s="13"/>
      <c r="B47" s="13"/>
      <c r="C47" s="13"/>
      <c r="D47" s="13"/>
      <c r="E47" s="119"/>
      <c r="F47" s="14"/>
      <c r="G47" s="119"/>
      <c r="H47" s="14"/>
      <c r="I47" s="119"/>
      <c r="J47" s="14"/>
      <c r="K47" s="14"/>
      <c r="L47" s="14"/>
      <c r="M47" s="13"/>
    </row>
    <row r="48" spans="1:13" ht="30" customHeight="1">
      <c r="A48" s="13"/>
      <c r="B48" s="13"/>
      <c r="C48" s="13"/>
      <c r="D48" s="13"/>
      <c r="E48" s="119"/>
      <c r="F48" s="14"/>
      <c r="G48" s="119"/>
      <c r="H48" s="14"/>
      <c r="I48" s="119"/>
      <c r="J48" s="14"/>
      <c r="K48" s="14"/>
      <c r="L48" s="14"/>
      <c r="M48" s="13"/>
    </row>
    <row r="49" spans="1:48" ht="30" customHeight="1">
      <c r="A49" s="13"/>
      <c r="B49" s="13"/>
      <c r="C49" s="13"/>
      <c r="D49" s="13"/>
      <c r="E49" s="119"/>
      <c r="F49" s="14"/>
      <c r="G49" s="119"/>
      <c r="H49" s="14"/>
      <c r="I49" s="119"/>
      <c r="J49" s="14"/>
      <c r="K49" s="14"/>
      <c r="L49" s="14"/>
      <c r="M49" s="13"/>
    </row>
    <row r="50" spans="1:48" ht="30" customHeight="1">
      <c r="A50" s="13"/>
      <c r="B50" s="13"/>
      <c r="C50" s="13"/>
      <c r="D50" s="13"/>
      <c r="E50" s="119"/>
      <c r="F50" s="14"/>
      <c r="G50" s="119"/>
      <c r="H50" s="14"/>
      <c r="I50" s="119"/>
      <c r="J50" s="14"/>
      <c r="K50" s="14"/>
      <c r="L50" s="14"/>
      <c r="M50" s="13"/>
    </row>
    <row r="51" spans="1:48" ht="30" customHeight="1">
      <c r="A51" s="15" t="s">
        <v>89</v>
      </c>
      <c r="B51" s="13"/>
      <c r="C51" s="13"/>
      <c r="D51" s="13"/>
      <c r="E51" s="119"/>
      <c r="F51" s="14">
        <f>SUMIF(AR29:AR50,"",F29:F50)</f>
        <v>0</v>
      </c>
      <c r="G51" s="119"/>
      <c r="H51" s="14">
        <f>SUMIF(AR29:AR50,"",H29:H50)</f>
        <v>0</v>
      </c>
      <c r="I51" s="119"/>
      <c r="J51" s="14">
        <f>SUMIF(AR29:AR50,"",J29:J50)</f>
        <v>0</v>
      </c>
      <c r="K51" s="14"/>
      <c r="L51" s="14">
        <f>SUMIF(AR29:AR50,"",L29:L50)</f>
        <v>0</v>
      </c>
      <c r="M51" s="13"/>
      <c r="N51" t="s">
        <v>90</v>
      </c>
    </row>
    <row r="52" spans="1:48" ht="30" customHeight="1">
      <c r="A52" s="15" t="s">
        <v>111</v>
      </c>
      <c r="B52" s="70" t="s">
        <v>587</v>
      </c>
      <c r="C52" s="13"/>
      <c r="D52" s="13"/>
      <c r="E52" s="119"/>
      <c r="F52" s="14"/>
      <c r="G52" s="119"/>
      <c r="H52" s="14"/>
      <c r="I52" s="119"/>
      <c r="J52" s="14"/>
      <c r="K52" s="14"/>
      <c r="L52" s="14"/>
      <c r="M52" s="13"/>
      <c r="N52" s="2"/>
      <c r="O52" s="2"/>
      <c r="P52" s="2"/>
      <c r="Q52" s="1" t="s">
        <v>112</v>
      </c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</row>
    <row r="53" spans="1:48" ht="30" customHeight="1">
      <c r="A53" s="15" t="s">
        <v>113</v>
      </c>
      <c r="B53" s="15" t="s">
        <v>114</v>
      </c>
      <c r="C53" s="15" t="s">
        <v>103</v>
      </c>
      <c r="D53" s="13">
        <v>8</v>
      </c>
      <c r="E53" s="119"/>
      <c r="F53" s="14">
        <f t="shared" ref="F53:F60" si="5">TRUNC(E53*D53, 0)</f>
        <v>0</v>
      </c>
      <c r="G53" s="119"/>
      <c r="H53" s="14">
        <f t="shared" ref="H53:H60" si="6">TRUNC(G53*D53, 0)</f>
        <v>0</v>
      </c>
      <c r="I53" s="119"/>
      <c r="J53" s="14">
        <f t="shared" ref="J53:J60" si="7">TRUNC(I53*D53, 0)</f>
        <v>0</v>
      </c>
      <c r="K53" s="14">
        <f t="shared" ref="K53:K60" si="8">TRUNC(E53+G53+I53, 0)</f>
        <v>0</v>
      </c>
      <c r="L53" s="14">
        <f t="shared" ref="L53:L60" si="9">TRUNC(F53+H53+J53, 0)</f>
        <v>0</v>
      </c>
      <c r="M53" s="15" t="s">
        <v>50</v>
      </c>
      <c r="N53" s="1" t="s">
        <v>115</v>
      </c>
      <c r="O53" s="1" t="s">
        <v>50</v>
      </c>
      <c r="P53" s="1" t="s">
        <v>50</v>
      </c>
      <c r="Q53" s="1" t="s">
        <v>112</v>
      </c>
      <c r="R53" s="1" t="s">
        <v>62</v>
      </c>
      <c r="S53" s="1" t="s">
        <v>62</v>
      </c>
      <c r="T53" s="1" t="s">
        <v>61</v>
      </c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1" t="s">
        <v>50</v>
      </c>
      <c r="AS53" s="1" t="s">
        <v>50</v>
      </c>
      <c r="AT53" s="2"/>
      <c r="AU53" s="1" t="s">
        <v>116</v>
      </c>
      <c r="AV53" s="2">
        <v>18</v>
      </c>
    </row>
    <row r="54" spans="1:48" ht="30" customHeight="1">
      <c r="A54" s="15" t="s">
        <v>117</v>
      </c>
      <c r="B54" s="15" t="s">
        <v>118</v>
      </c>
      <c r="C54" s="15" t="s">
        <v>103</v>
      </c>
      <c r="D54" s="13">
        <v>8</v>
      </c>
      <c r="E54" s="119"/>
      <c r="F54" s="14">
        <f t="shared" si="5"/>
        <v>0</v>
      </c>
      <c r="G54" s="119"/>
      <c r="H54" s="14">
        <f t="shared" si="6"/>
        <v>0</v>
      </c>
      <c r="I54" s="119"/>
      <c r="J54" s="14">
        <f t="shared" si="7"/>
        <v>0</v>
      </c>
      <c r="K54" s="14">
        <f t="shared" si="8"/>
        <v>0</v>
      </c>
      <c r="L54" s="14">
        <f t="shared" si="9"/>
        <v>0</v>
      </c>
      <c r="M54" s="15" t="s">
        <v>50</v>
      </c>
      <c r="N54" s="1" t="s">
        <v>119</v>
      </c>
      <c r="O54" s="1" t="s">
        <v>50</v>
      </c>
      <c r="P54" s="1" t="s">
        <v>50</v>
      </c>
      <c r="Q54" s="1" t="s">
        <v>112</v>
      </c>
      <c r="R54" s="1" t="s">
        <v>62</v>
      </c>
      <c r="S54" s="1" t="s">
        <v>62</v>
      </c>
      <c r="T54" s="1" t="s">
        <v>61</v>
      </c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1" t="s">
        <v>50</v>
      </c>
      <c r="AS54" s="1" t="s">
        <v>50</v>
      </c>
      <c r="AT54" s="2"/>
      <c r="AU54" s="1" t="s">
        <v>120</v>
      </c>
      <c r="AV54" s="2">
        <v>19</v>
      </c>
    </row>
    <row r="55" spans="1:48" ht="30" customHeight="1">
      <c r="A55" s="15" t="s">
        <v>121</v>
      </c>
      <c r="B55" s="15" t="s">
        <v>122</v>
      </c>
      <c r="C55" s="15" t="s">
        <v>103</v>
      </c>
      <c r="D55" s="13">
        <v>1</v>
      </c>
      <c r="E55" s="119"/>
      <c r="F55" s="14">
        <f t="shared" si="5"/>
        <v>0</v>
      </c>
      <c r="G55" s="119"/>
      <c r="H55" s="14">
        <f t="shared" si="6"/>
        <v>0</v>
      </c>
      <c r="I55" s="119"/>
      <c r="J55" s="14">
        <f t="shared" si="7"/>
        <v>0</v>
      </c>
      <c r="K55" s="14">
        <f t="shared" si="8"/>
        <v>0</v>
      </c>
      <c r="L55" s="14">
        <f t="shared" si="9"/>
        <v>0</v>
      </c>
      <c r="M55" s="15" t="s">
        <v>50</v>
      </c>
      <c r="N55" s="1" t="s">
        <v>123</v>
      </c>
      <c r="O55" s="1" t="s">
        <v>50</v>
      </c>
      <c r="P55" s="1" t="s">
        <v>50</v>
      </c>
      <c r="Q55" s="1" t="s">
        <v>112</v>
      </c>
      <c r="R55" s="1" t="s">
        <v>62</v>
      </c>
      <c r="S55" s="1" t="s">
        <v>62</v>
      </c>
      <c r="T55" s="1" t="s">
        <v>61</v>
      </c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1" t="s">
        <v>50</v>
      </c>
      <c r="AS55" s="1" t="s">
        <v>50</v>
      </c>
      <c r="AT55" s="2"/>
      <c r="AU55" s="1" t="s">
        <v>124</v>
      </c>
      <c r="AV55" s="2">
        <v>20</v>
      </c>
    </row>
    <row r="56" spans="1:48" ht="30" customHeight="1">
      <c r="A56" s="15" t="s">
        <v>125</v>
      </c>
      <c r="B56" s="15" t="s">
        <v>126</v>
      </c>
      <c r="C56" s="15" t="s">
        <v>127</v>
      </c>
      <c r="D56" s="13">
        <v>2</v>
      </c>
      <c r="E56" s="119"/>
      <c r="F56" s="14">
        <f t="shared" si="5"/>
        <v>0</v>
      </c>
      <c r="G56" s="119"/>
      <c r="H56" s="14">
        <f t="shared" si="6"/>
        <v>0</v>
      </c>
      <c r="I56" s="119"/>
      <c r="J56" s="14">
        <f t="shared" si="7"/>
        <v>0</v>
      </c>
      <c r="K56" s="14">
        <f t="shared" si="8"/>
        <v>0</v>
      </c>
      <c r="L56" s="14">
        <f t="shared" si="9"/>
        <v>0</v>
      </c>
      <c r="M56" s="15" t="s">
        <v>128</v>
      </c>
      <c r="N56" s="1" t="s">
        <v>129</v>
      </c>
      <c r="O56" s="1" t="s">
        <v>50</v>
      </c>
      <c r="P56" s="1" t="s">
        <v>50</v>
      </c>
      <c r="Q56" s="1" t="s">
        <v>112</v>
      </c>
      <c r="R56" s="1" t="s">
        <v>61</v>
      </c>
      <c r="S56" s="1" t="s">
        <v>62</v>
      </c>
      <c r="T56" s="1" t="s">
        <v>62</v>
      </c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1" t="s">
        <v>50</v>
      </c>
      <c r="AS56" s="1" t="s">
        <v>50</v>
      </c>
      <c r="AT56" s="2"/>
      <c r="AU56" s="1" t="s">
        <v>130</v>
      </c>
      <c r="AV56" s="2">
        <v>21</v>
      </c>
    </row>
    <row r="57" spans="1:48" ht="30" customHeight="1">
      <c r="A57" s="15" t="s">
        <v>131</v>
      </c>
      <c r="B57" s="15" t="s">
        <v>132</v>
      </c>
      <c r="C57" s="15" t="s">
        <v>103</v>
      </c>
      <c r="D57" s="13">
        <v>1</v>
      </c>
      <c r="E57" s="119"/>
      <c r="F57" s="14">
        <f t="shared" si="5"/>
        <v>0</v>
      </c>
      <c r="G57" s="119"/>
      <c r="H57" s="14">
        <f t="shared" si="6"/>
        <v>0</v>
      </c>
      <c r="I57" s="119"/>
      <c r="J57" s="14">
        <f t="shared" si="7"/>
        <v>0</v>
      </c>
      <c r="K57" s="14">
        <f t="shared" si="8"/>
        <v>0</v>
      </c>
      <c r="L57" s="14">
        <f t="shared" si="9"/>
        <v>0</v>
      </c>
      <c r="M57" s="15" t="s">
        <v>133</v>
      </c>
      <c r="N57" s="1" t="s">
        <v>134</v>
      </c>
      <c r="O57" s="1" t="s">
        <v>50</v>
      </c>
      <c r="P57" s="1" t="s">
        <v>50</v>
      </c>
      <c r="Q57" s="1" t="s">
        <v>112</v>
      </c>
      <c r="R57" s="1" t="s">
        <v>61</v>
      </c>
      <c r="S57" s="1" t="s">
        <v>62</v>
      </c>
      <c r="T57" s="1" t="s">
        <v>62</v>
      </c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1" t="s">
        <v>50</v>
      </c>
      <c r="AS57" s="1" t="s">
        <v>50</v>
      </c>
      <c r="AT57" s="2"/>
      <c r="AU57" s="1" t="s">
        <v>135</v>
      </c>
      <c r="AV57" s="2">
        <v>22</v>
      </c>
    </row>
    <row r="58" spans="1:48" ht="30" customHeight="1">
      <c r="A58" s="15" t="s">
        <v>136</v>
      </c>
      <c r="B58" s="15" t="s">
        <v>132</v>
      </c>
      <c r="C58" s="15" t="s">
        <v>103</v>
      </c>
      <c r="D58" s="13">
        <v>1</v>
      </c>
      <c r="E58" s="119"/>
      <c r="F58" s="14">
        <f t="shared" si="5"/>
        <v>0</v>
      </c>
      <c r="G58" s="119"/>
      <c r="H58" s="14">
        <f t="shared" si="6"/>
        <v>0</v>
      </c>
      <c r="I58" s="119"/>
      <c r="J58" s="14">
        <f t="shared" si="7"/>
        <v>0</v>
      </c>
      <c r="K58" s="14">
        <f t="shared" si="8"/>
        <v>0</v>
      </c>
      <c r="L58" s="14">
        <f t="shared" si="9"/>
        <v>0</v>
      </c>
      <c r="M58" s="15" t="s">
        <v>137</v>
      </c>
      <c r="N58" s="1" t="s">
        <v>138</v>
      </c>
      <c r="O58" s="1" t="s">
        <v>50</v>
      </c>
      <c r="P58" s="1" t="s">
        <v>50</v>
      </c>
      <c r="Q58" s="1" t="s">
        <v>112</v>
      </c>
      <c r="R58" s="1" t="s">
        <v>61</v>
      </c>
      <c r="S58" s="1" t="s">
        <v>62</v>
      </c>
      <c r="T58" s="1" t="s">
        <v>62</v>
      </c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1" t="s">
        <v>50</v>
      </c>
      <c r="AS58" s="1" t="s">
        <v>50</v>
      </c>
      <c r="AT58" s="2"/>
      <c r="AU58" s="1" t="s">
        <v>139</v>
      </c>
      <c r="AV58" s="2">
        <v>23</v>
      </c>
    </row>
    <row r="59" spans="1:48" ht="30" customHeight="1">
      <c r="A59" s="15" t="s">
        <v>140</v>
      </c>
      <c r="B59" s="15" t="s">
        <v>141</v>
      </c>
      <c r="C59" s="15" t="s">
        <v>103</v>
      </c>
      <c r="D59" s="13">
        <v>79</v>
      </c>
      <c r="E59" s="119"/>
      <c r="F59" s="14">
        <f t="shared" si="5"/>
        <v>0</v>
      </c>
      <c r="G59" s="119"/>
      <c r="H59" s="14">
        <f t="shared" si="6"/>
        <v>0</v>
      </c>
      <c r="I59" s="119"/>
      <c r="J59" s="14">
        <f t="shared" si="7"/>
        <v>0</v>
      </c>
      <c r="K59" s="14">
        <f t="shared" si="8"/>
        <v>0</v>
      </c>
      <c r="L59" s="14">
        <f t="shared" si="9"/>
        <v>0</v>
      </c>
      <c r="M59" s="15" t="s">
        <v>142</v>
      </c>
      <c r="N59" s="1" t="s">
        <v>143</v>
      </c>
      <c r="O59" s="1" t="s">
        <v>50</v>
      </c>
      <c r="P59" s="1" t="s">
        <v>50</v>
      </c>
      <c r="Q59" s="1" t="s">
        <v>112</v>
      </c>
      <c r="R59" s="1" t="s">
        <v>61</v>
      </c>
      <c r="S59" s="1" t="s">
        <v>62</v>
      </c>
      <c r="T59" s="1" t="s">
        <v>62</v>
      </c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1" t="s">
        <v>50</v>
      </c>
      <c r="AS59" s="1" t="s">
        <v>50</v>
      </c>
      <c r="AT59" s="2"/>
      <c r="AU59" s="1" t="s">
        <v>144</v>
      </c>
      <c r="AV59" s="2">
        <v>24</v>
      </c>
    </row>
    <row r="60" spans="1:48" ht="30" customHeight="1">
      <c r="A60" s="15" t="s">
        <v>140</v>
      </c>
      <c r="B60" s="15" t="s">
        <v>145</v>
      </c>
      <c r="C60" s="15" t="s">
        <v>103</v>
      </c>
      <c r="D60" s="13">
        <v>93</v>
      </c>
      <c r="E60" s="119"/>
      <c r="F60" s="14">
        <f t="shared" si="5"/>
        <v>0</v>
      </c>
      <c r="G60" s="119"/>
      <c r="H60" s="14">
        <f t="shared" si="6"/>
        <v>0</v>
      </c>
      <c r="I60" s="119"/>
      <c r="J60" s="14">
        <f t="shared" si="7"/>
        <v>0</v>
      </c>
      <c r="K60" s="14">
        <f t="shared" si="8"/>
        <v>0</v>
      </c>
      <c r="L60" s="14">
        <f t="shared" si="9"/>
        <v>0</v>
      </c>
      <c r="M60" s="15" t="s">
        <v>146</v>
      </c>
      <c r="N60" s="1" t="s">
        <v>147</v>
      </c>
      <c r="O60" s="1" t="s">
        <v>50</v>
      </c>
      <c r="P60" s="1" t="s">
        <v>50</v>
      </c>
      <c r="Q60" s="1" t="s">
        <v>112</v>
      </c>
      <c r="R60" s="1" t="s">
        <v>61</v>
      </c>
      <c r="S60" s="1" t="s">
        <v>62</v>
      </c>
      <c r="T60" s="1" t="s">
        <v>62</v>
      </c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1" t="s">
        <v>50</v>
      </c>
      <c r="AS60" s="1" t="s">
        <v>50</v>
      </c>
      <c r="AT60" s="2"/>
      <c r="AU60" s="1" t="s">
        <v>148</v>
      </c>
      <c r="AV60" s="2">
        <v>25</v>
      </c>
    </row>
    <row r="61" spans="1:48" ht="30" customHeight="1">
      <c r="A61" s="15"/>
      <c r="B61" s="15"/>
      <c r="C61" s="15"/>
      <c r="D61" s="13"/>
      <c r="E61" s="119"/>
      <c r="F61" s="14"/>
      <c r="G61" s="119"/>
      <c r="H61" s="14"/>
      <c r="I61" s="119"/>
      <c r="J61" s="14"/>
      <c r="K61" s="14"/>
      <c r="L61" s="14"/>
      <c r="M61" s="15"/>
      <c r="N61" s="1" t="s">
        <v>149</v>
      </c>
      <c r="O61" s="1" t="s">
        <v>50</v>
      </c>
      <c r="P61" s="1" t="s">
        <v>50</v>
      </c>
      <c r="Q61" s="1" t="s">
        <v>112</v>
      </c>
      <c r="R61" s="1" t="s">
        <v>61</v>
      </c>
      <c r="S61" s="1" t="s">
        <v>62</v>
      </c>
      <c r="T61" s="1" t="s">
        <v>62</v>
      </c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1" t="s">
        <v>50</v>
      </c>
      <c r="AS61" s="1" t="s">
        <v>50</v>
      </c>
      <c r="AT61" s="2"/>
      <c r="AU61" s="1" t="s">
        <v>150</v>
      </c>
      <c r="AV61" s="2">
        <v>26</v>
      </c>
    </row>
    <row r="62" spans="1:48" ht="30" customHeight="1">
      <c r="A62" s="13"/>
      <c r="B62" s="13"/>
      <c r="C62" s="13"/>
      <c r="D62" s="13"/>
      <c r="E62" s="119"/>
      <c r="F62" s="14"/>
      <c r="G62" s="119"/>
      <c r="H62" s="14"/>
      <c r="I62" s="119"/>
      <c r="J62" s="14"/>
      <c r="K62" s="14"/>
      <c r="L62" s="14"/>
      <c r="M62" s="13"/>
    </row>
    <row r="63" spans="1:48" ht="30" customHeight="1">
      <c r="A63" s="13"/>
      <c r="B63" s="13"/>
      <c r="C63" s="13"/>
      <c r="D63" s="13"/>
      <c r="E63" s="119"/>
      <c r="F63" s="14"/>
      <c r="G63" s="119"/>
      <c r="H63" s="14"/>
      <c r="I63" s="119"/>
      <c r="J63" s="14"/>
      <c r="K63" s="14"/>
      <c r="L63" s="14"/>
      <c r="M63" s="13"/>
    </row>
    <row r="64" spans="1:48" ht="30" customHeight="1">
      <c r="A64" s="13"/>
      <c r="B64" s="13"/>
      <c r="C64" s="13"/>
      <c r="D64" s="13"/>
      <c r="E64" s="119"/>
      <c r="F64" s="14"/>
      <c r="G64" s="119"/>
      <c r="H64" s="14"/>
      <c r="I64" s="119"/>
      <c r="J64" s="14"/>
      <c r="K64" s="14"/>
      <c r="L64" s="14"/>
      <c r="M64" s="13"/>
    </row>
    <row r="65" spans="1:48" ht="30" customHeight="1">
      <c r="A65" s="13"/>
      <c r="B65" s="13"/>
      <c r="C65" s="13"/>
      <c r="D65" s="13"/>
      <c r="E65" s="119"/>
      <c r="F65" s="14"/>
      <c r="G65" s="119"/>
      <c r="H65" s="14"/>
      <c r="I65" s="119"/>
      <c r="J65" s="14"/>
      <c r="K65" s="14"/>
      <c r="L65" s="14"/>
      <c r="M65" s="13"/>
    </row>
    <row r="66" spans="1:48" ht="30" customHeight="1">
      <c r="A66" s="13"/>
      <c r="B66" s="13"/>
      <c r="C66" s="13"/>
      <c r="D66" s="13"/>
      <c r="E66" s="119"/>
      <c r="F66" s="14"/>
      <c r="G66" s="119"/>
      <c r="H66" s="14"/>
      <c r="I66" s="119"/>
      <c r="J66" s="14"/>
      <c r="K66" s="14"/>
      <c r="L66" s="14"/>
      <c r="M66" s="13"/>
    </row>
    <row r="67" spans="1:48" ht="30" customHeight="1">
      <c r="A67" s="13"/>
      <c r="B67" s="13"/>
      <c r="C67" s="13"/>
      <c r="D67" s="13"/>
      <c r="E67" s="119"/>
      <c r="F67" s="14"/>
      <c r="G67" s="119"/>
      <c r="H67" s="14"/>
      <c r="I67" s="119"/>
      <c r="J67" s="14"/>
      <c r="K67" s="14"/>
      <c r="L67" s="14"/>
      <c r="M67" s="13"/>
    </row>
    <row r="68" spans="1:48" ht="30" customHeight="1">
      <c r="A68" s="13"/>
      <c r="B68" s="13"/>
      <c r="C68" s="13"/>
      <c r="D68" s="13"/>
      <c r="E68" s="119"/>
      <c r="F68" s="14"/>
      <c r="G68" s="119"/>
      <c r="H68" s="14"/>
      <c r="I68" s="119"/>
      <c r="J68" s="14"/>
      <c r="K68" s="14"/>
      <c r="L68" s="14"/>
      <c r="M68" s="13"/>
    </row>
    <row r="69" spans="1:48" ht="30" customHeight="1">
      <c r="A69" s="13"/>
      <c r="B69" s="13"/>
      <c r="C69" s="13"/>
      <c r="D69" s="13"/>
      <c r="E69" s="119"/>
      <c r="F69" s="14"/>
      <c r="G69" s="119"/>
      <c r="H69" s="14"/>
      <c r="I69" s="119"/>
      <c r="J69" s="14"/>
      <c r="K69" s="14"/>
      <c r="L69" s="14"/>
      <c r="M69" s="13"/>
    </row>
    <row r="70" spans="1:48" ht="30" customHeight="1">
      <c r="A70" s="13"/>
      <c r="B70" s="13"/>
      <c r="C70" s="13"/>
      <c r="D70" s="13"/>
      <c r="E70" s="119"/>
      <c r="F70" s="14"/>
      <c r="G70" s="119"/>
      <c r="H70" s="14"/>
      <c r="I70" s="119"/>
      <c r="J70" s="14"/>
      <c r="K70" s="14"/>
      <c r="L70" s="14"/>
      <c r="M70" s="13"/>
    </row>
    <row r="71" spans="1:48" ht="30" customHeight="1">
      <c r="A71" s="13"/>
      <c r="B71" s="13"/>
      <c r="C71" s="13"/>
      <c r="D71" s="13"/>
      <c r="E71" s="119"/>
      <c r="F71" s="14"/>
      <c r="G71" s="119"/>
      <c r="H71" s="14"/>
      <c r="I71" s="119"/>
      <c r="J71" s="14"/>
      <c r="K71" s="14"/>
      <c r="L71" s="14"/>
      <c r="M71" s="13"/>
    </row>
    <row r="72" spans="1:48" ht="30" customHeight="1">
      <c r="A72" s="13"/>
      <c r="B72" s="13"/>
      <c r="C72" s="13"/>
      <c r="D72" s="13"/>
      <c r="E72" s="119"/>
      <c r="F72" s="14"/>
      <c r="G72" s="119"/>
      <c r="H72" s="14"/>
      <c r="I72" s="119"/>
      <c r="J72" s="14"/>
      <c r="K72" s="14"/>
      <c r="L72" s="14"/>
      <c r="M72" s="13"/>
    </row>
    <row r="73" spans="1:48" ht="30" customHeight="1">
      <c r="A73" s="13"/>
      <c r="B73" s="13"/>
      <c r="C73" s="13"/>
      <c r="D73" s="13"/>
      <c r="E73" s="119"/>
      <c r="F73" s="14"/>
      <c r="G73" s="119"/>
      <c r="H73" s="14"/>
      <c r="I73" s="119"/>
      <c r="J73" s="14"/>
      <c r="K73" s="14"/>
      <c r="L73" s="14"/>
      <c r="M73" s="13"/>
    </row>
    <row r="74" spans="1:48" ht="30" customHeight="1">
      <c r="A74" s="13"/>
      <c r="B74" s="13"/>
      <c r="C74" s="13"/>
      <c r="D74" s="13"/>
      <c r="E74" s="119"/>
      <c r="F74" s="14"/>
      <c r="G74" s="119"/>
      <c r="H74" s="14"/>
      <c r="I74" s="119"/>
      <c r="J74" s="14"/>
      <c r="K74" s="14"/>
      <c r="L74" s="14"/>
      <c r="M74" s="13"/>
    </row>
    <row r="75" spans="1:48" ht="30" customHeight="1">
      <c r="A75" s="15" t="s">
        <v>89</v>
      </c>
      <c r="B75" s="13"/>
      <c r="C75" s="13"/>
      <c r="D75" s="13"/>
      <c r="E75" s="119"/>
      <c r="F75" s="14">
        <f>SUMIF(AR53:AR74,"",F53:F74)</f>
        <v>0</v>
      </c>
      <c r="G75" s="119"/>
      <c r="H75" s="14">
        <f>SUMIF(AR53:AR74,"",H53:H74)</f>
        <v>0</v>
      </c>
      <c r="I75" s="119"/>
      <c r="J75" s="14">
        <f>SUMIF(AR53:AR74,"",J53:J74)</f>
        <v>0</v>
      </c>
      <c r="K75" s="14"/>
      <c r="L75" s="14">
        <f>SUMIF(AR53:AR74,"",L53:L74)</f>
        <v>0</v>
      </c>
      <c r="M75" s="13"/>
      <c r="N75" t="s">
        <v>90</v>
      </c>
    </row>
    <row r="76" spans="1:48" ht="30" customHeight="1">
      <c r="A76" s="15" t="s">
        <v>153</v>
      </c>
      <c r="B76" s="71" t="s">
        <v>588</v>
      </c>
      <c r="C76" s="13"/>
      <c r="D76" s="13"/>
      <c r="E76" s="119"/>
      <c r="F76" s="14"/>
      <c r="G76" s="119"/>
      <c r="H76" s="14"/>
      <c r="I76" s="119"/>
      <c r="J76" s="14"/>
      <c r="K76" s="14"/>
      <c r="L76" s="14"/>
      <c r="M76" s="13"/>
      <c r="N76" s="2"/>
      <c r="O76" s="2"/>
      <c r="P76" s="2"/>
      <c r="Q76" s="1" t="s">
        <v>154</v>
      </c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</row>
    <row r="77" spans="1:48" ht="30" customHeight="1">
      <c r="A77" s="15" t="s">
        <v>56</v>
      </c>
      <c r="B77" s="15" t="s">
        <v>57</v>
      </c>
      <c r="C77" s="15" t="s">
        <v>58</v>
      </c>
      <c r="D77" s="13">
        <v>14</v>
      </c>
      <c r="E77" s="119"/>
      <c r="F77" s="14">
        <f>TRUNC(E77*D77, 0)</f>
        <v>0</v>
      </c>
      <c r="G77" s="119"/>
      <c r="H77" s="14">
        <f>TRUNC(G77*D77, 0)</f>
        <v>0</v>
      </c>
      <c r="I77" s="119"/>
      <c r="J77" s="14">
        <f>TRUNC(I77*D77, 0)</f>
        <v>0</v>
      </c>
      <c r="K77" s="14">
        <f>TRUNC(E77+G77+I77, 0)</f>
        <v>0</v>
      </c>
      <c r="L77" s="14">
        <f>TRUNC(F77+H77+J77, 0)</f>
        <v>0</v>
      </c>
      <c r="M77" s="15" t="s">
        <v>59</v>
      </c>
      <c r="N77" s="1" t="s">
        <v>60</v>
      </c>
      <c r="O77" s="1" t="s">
        <v>50</v>
      </c>
      <c r="P77" s="1" t="s">
        <v>50</v>
      </c>
      <c r="Q77" s="1" t="s">
        <v>154</v>
      </c>
      <c r="R77" s="1" t="s">
        <v>61</v>
      </c>
      <c r="S77" s="1" t="s">
        <v>62</v>
      </c>
      <c r="T77" s="1" t="s">
        <v>62</v>
      </c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1" t="s">
        <v>50</v>
      </c>
      <c r="AS77" s="1" t="s">
        <v>50</v>
      </c>
      <c r="AT77" s="2"/>
      <c r="AU77" s="1" t="s">
        <v>155</v>
      </c>
      <c r="AV77" s="2">
        <v>33</v>
      </c>
    </row>
    <row r="78" spans="1:48" ht="30" customHeight="1">
      <c r="A78" s="15" t="s">
        <v>156</v>
      </c>
      <c r="B78" s="15" t="s">
        <v>157</v>
      </c>
      <c r="C78" s="15" t="s">
        <v>58</v>
      </c>
      <c r="D78" s="13">
        <v>8</v>
      </c>
      <c r="E78" s="119"/>
      <c r="F78" s="14">
        <f>TRUNC(E78*D78, 0)</f>
        <v>0</v>
      </c>
      <c r="G78" s="119"/>
      <c r="H78" s="14">
        <f>TRUNC(G78*D78, 0)</f>
        <v>0</v>
      </c>
      <c r="I78" s="119"/>
      <c r="J78" s="14">
        <f>TRUNC(I78*D78, 0)</f>
        <v>0</v>
      </c>
      <c r="K78" s="14">
        <f>TRUNC(E78+G78+I78, 0)</f>
        <v>0</v>
      </c>
      <c r="L78" s="14">
        <f>TRUNC(F78+H78+J78, 0)</f>
        <v>0</v>
      </c>
      <c r="M78" s="15" t="s">
        <v>158</v>
      </c>
      <c r="N78" s="1" t="s">
        <v>159</v>
      </c>
      <c r="O78" s="1" t="s">
        <v>50</v>
      </c>
      <c r="P78" s="1" t="s">
        <v>50</v>
      </c>
      <c r="Q78" s="1" t="s">
        <v>154</v>
      </c>
      <c r="R78" s="1" t="s">
        <v>61</v>
      </c>
      <c r="S78" s="1" t="s">
        <v>62</v>
      </c>
      <c r="T78" s="1" t="s">
        <v>62</v>
      </c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1" t="s">
        <v>50</v>
      </c>
      <c r="AS78" s="1" t="s">
        <v>50</v>
      </c>
      <c r="AT78" s="2"/>
      <c r="AU78" s="1" t="s">
        <v>160</v>
      </c>
      <c r="AV78" s="2">
        <v>34</v>
      </c>
    </row>
    <row r="79" spans="1:48" ht="30" customHeight="1">
      <c r="A79" s="13"/>
      <c r="B79" s="13"/>
      <c r="C79" s="13"/>
      <c r="D79" s="13"/>
      <c r="E79" s="119"/>
      <c r="F79" s="14"/>
      <c r="G79" s="119"/>
      <c r="H79" s="14"/>
      <c r="I79" s="119"/>
      <c r="J79" s="14"/>
      <c r="K79" s="14"/>
      <c r="L79" s="14"/>
      <c r="M79" s="13"/>
    </row>
    <row r="80" spans="1:48" ht="30" customHeight="1">
      <c r="A80" s="13"/>
      <c r="B80" s="13"/>
      <c r="C80" s="13"/>
      <c r="D80" s="13"/>
      <c r="E80" s="119"/>
      <c r="F80" s="14"/>
      <c r="G80" s="119"/>
      <c r="H80" s="14"/>
      <c r="I80" s="119"/>
      <c r="J80" s="14"/>
      <c r="K80" s="14"/>
      <c r="L80" s="14"/>
      <c r="M80" s="13"/>
    </row>
    <row r="81" spans="1:13" ht="30" customHeight="1">
      <c r="A81" s="13"/>
      <c r="B81" s="13"/>
      <c r="C81" s="13"/>
      <c r="D81" s="13"/>
      <c r="E81" s="119"/>
      <c r="F81" s="14"/>
      <c r="G81" s="119"/>
      <c r="H81" s="14"/>
      <c r="I81" s="119"/>
      <c r="J81" s="14"/>
      <c r="K81" s="14"/>
      <c r="L81" s="14"/>
      <c r="M81" s="13"/>
    </row>
    <row r="82" spans="1:13" ht="30" customHeight="1">
      <c r="A82" s="13"/>
      <c r="B82" s="13"/>
      <c r="C82" s="13"/>
      <c r="D82" s="13"/>
      <c r="E82" s="119"/>
      <c r="F82" s="14"/>
      <c r="G82" s="119"/>
      <c r="H82" s="14"/>
      <c r="I82" s="119"/>
      <c r="J82" s="14"/>
      <c r="K82" s="14"/>
      <c r="L82" s="14"/>
      <c r="M82" s="13"/>
    </row>
    <row r="83" spans="1:13" ht="30" customHeight="1">
      <c r="A83" s="13"/>
      <c r="B83" s="13"/>
      <c r="C83" s="13"/>
      <c r="D83" s="13"/>
      <c r="E83" s="119"/>
      <c r="F83" s="14"/>
      <c r="G83" s="119"/>
      <c r="H83" s="14"/>
      <c r="I83" s="119"/>
      <c r="J83" s="14"/>
      <c r="K83" s="14"/>
      <c r="L83" s="14"/>
      <c r="M83" s="13"/>
    </row>
    <row r="84" spans="1:13" ht="30" customHeight="1">
      <c r="A84" s="13"/>
      <c r="B84" s="13"/>
      <c r="C84" s="13"/>
      <c r="D84" s="13"/>
      <c r="E84" s="119"/>
      <c r="F84" s="14"/>
      <c r="G84" s="119"/>
      <c r="H84" s="14"/>
      <c r="I84" s="119"/>
      <c r="J84" s="14"/>
      <c r="K84" s="14"/>
      <c r="L84" s="14"/>
      <c r="M84" s="13"/>
    </row>
    <row r="85" spans="1:13" ht="30" customHeight="1">
      <c r="A85" s="13"/>
      <c r="B85" s="13"/>
      <c r="C85" s="13"/>
      <c r="D85" s="13"/>
      <c r="E85" s="119"/>
      <c r="F85" s="14"/>
      <c r="G85" s="119"/>
      <c r="H85" s="14"/>
      <c r="I85" s="119"/>
      <c r="J85" s="14"/>
      <c r="K85" s="14"/>
      <c r="L85" s="14"/>
      <c r="M85" s="13"/>
    </row>
    <row r="86" spans="1:13" ht="30" customHeight="1">
      <c r="A86" s="13"/>
      <c r="B86" s="13"/>
      <c r="C86" s="13"/>
      <c r="D86" s="13"/>
      <c r="E86" s="119"/>
      <c r="F86" s="14"/>
      <c r="G86" s="119"/>
      <c r="H86" s="14"/>
      <c r="I86" s="119"/>
      <c r="J86" s="14"/>
      <c r="K86" s="14"/>
      <c r="L86" s="14"/>
      <c r="M86" s="13"/>
    </row>
    <row r="87" spans="1:13" ht="30" customHeight="1">
      <c r="A87" s="13"/>
      <c r="B87" s="13"/>
      <c r="C87" s="13"/>
      <c r="D87" s="13"/>
      <c r="E87" s="119"/>
      <c r="F87" s="14"/>
      <c r="G87" s="119"/>
      <c r="H87" s="14"/>
      <c r="I87" s="119"/>
      <c r="J87" s="14"/>
      <c r="K87" s="14"/>
      <c r="L87" s="14"/>
      <c r="M87" s="13"/>
    </row>
    <row r="88" spans="1:13" ht="30" customHeight="1">
      <c r="A88" s="13"/>
      <c r="B88" s="13"/>
      <c r="C88" s="13"/>
      <c r="D88" s="13"/>
      <c r="E88" s="119"/>
      <c r="F88" s="14"/>
      <c r="G88" s="119"/>
      <c r="H88" s="14"/>
      <c r="I88" s="119"/>
      <c r="J88" s="14"/>
      <c r="K88" s="14"/>
      <c r="L88" s="14"/>
      <c r="M88" s="13"/>
    </row>
    <row r="89" spans="1:13" ht="30" customHeight="1">
      <c r="A89" s="13"/>
      <c r="B89" s="13"/>
      <c r="C89" s="13"/>
      <c r="D89" s="13"/>
      <c r="E89" s="119"/>
      <c r="F89" s="14"/>
      <c r="G89" s="119"/>
      <c r="H89" s="14"/>
      <c r="I89" s="119"/>
      <c r="J89" s="14"/>
      <c r="K89" s="14"/>
      <c r="L89" s="14"/>
      <c r="M89" s="13"/>
    </row>
    <row r="90" spans="1:13" ht="30" customHeight="1">
      <c r="A90" s="13"/>
      <c r="B90" s="13"/>
      <c r="C90" s="13"/>
      <c r="D90" s="13"/>
      <c r="E90" s="119"/>
      <c r="F90" s="14"/>
      <c r="G90" s="119"/>
      <c r="H90" s="14"/>
      <c r="I90" s="119"/>
      <c r="J90" s="14"/>
      <c r="K90" s="14"/>
      <c r="L90" s="14"/>
      <c r="M90" s="13"/>
    </row>
    <row r="91" spans="1:13" ht="30" customHeight="1">
      <c r="A91" s="13"/>
      <c r="B91" s="13"/>
      <c r="C91" s="13"/>
      <c r="D91" s="13"/>
      <c r="E91" s="119"/>
      <c r="F91" s="14"/>
      <c r="G91" s="119"/>
      <c r="H91" s="14"/>
      <c r="I91" s="119"/>
      <c r="J91" s="14"/>
      <c r="K91" s="14"/>
      <c r="L91" s="14"/>
      <c r="M91" s="13"/>
    </row>
    <row r="92" spans="1:13" ht="30" customHeight="1">
      <c r="A92" s="13"/>
      <c r="B92" s="13"/>
      <c r="C92" s="13"/>
      <c r="D92" s="13"/>
      <c r="E92" s="119"/>
      <c r="F92" s="14"/>
      <c r="G92" s="119"/>
      <c r="H92" s="14"/>
      <c r="I92" s="119"/>
      <c r="J92" s="14"/>
      <c r="K92" s="14"/>
      <c r="L92" s="14"/>
      <c r="M92" s="13"/>
    </row>
    <row r="93" spans="1:13" ht="30" customHeight="1">
      <c r="A93" s="13"/>
      <c r="B93" s="13"/>
      <c r="C93" s="13"/>
      <c r="D93" s="13"/>
      <c r="E93" s="119"/>
      <c r="F93" s="14"/>
      <c r="G93" s="119"/>
      <c r="H93" s="14"/>
      <c r="I93" s="119"/>
      <c r="J93" s="14"/>
      <c r="K93" s="14"/>
      <c r="L93" s="14"/>
      <c r="M93" s="13"/>
    </row>
    <row r="94" spans="1:13" ht="30" customHeight="1">
      <c r="A94" s="13"/>
      <c r="B94" s="13"/>
      <c r="C94" s="13"/>
      <c r="D94" s="13"/>
      <c r="E94" s="119"/>
      <c r="F94" s="14"/>
      <c r="G94" s="119"/>
      <c r="H94" s="14"/>
      <c r="I94" s="119"/>
      <c r="J94" s="14"/>
      <c r="K94" s="14"/>
      <c r="L94" s="14"/>
      <c r="M94" s="13"/>
    </row>
    <row r="95" spans="1:13" ht="30" customHeight="1">
      <c r="A95" s="13"/>
      <c r="B95" s="13"/>
      <c r="C95" s="13"/>
      <c r="D95" s="13"/>
      <c r="E95" s="119"/>
      <c r="F95" s="14"/>
      <c r="G95" s="119"/>
      <c r="H95" s="14"/>
      <c r="I95" s="119"/>
      <c r="J95" s="14"/>
      <c r="K95" s="14"/>
      <c r="L95" s="14"/>
      <c r="M95" s="13"/>
    </row>
    <row r="96" spans="1:13" ht="30" customHeight="1">
      <c r="A96" s="13"/>
      <c r="B96" s="13"/>
      <c r="C96" s="13"/>
      <c r="D96" s="13"/>
      <c r="E96" s="119"/>
      <c r="F96" s="14"/>
      <c r="G96" s="119"/>
      <c r="H96" s="14"/>
      <c r="I96" s="119"/>
      <c r="J96" s="14"/>
      <c r="K96" s="14"/>
      <c r="L96" s="14"/>
      <c r="M96" s="13"/>
    </row>
    <row r="97" spans="1:48" ht="30" customHeight="1">
      <c r="A97" s="13"/>
      <c r="B97" s="13"/>
      <c r="C97" s="13"/>
      <c r="D97" s="13"/>
      <c r="E97" s="119"/>
      <c r="F97" s="14"/>
      <c r="G97" s="119"/>
      <c r="H97" s="14"/>
      <c r="I97" s="119"/>
      <c r="J97" s="14"/>
      <c r="K97" s="14"/>
      <c r="L97" s="14"/>
      <c r="M97" s="13"/>
    </row>
    <row r="98" spans="1:48" ht="30" customHeight="1">
      <c r="A98" s="13"/>
      <c r="B98" s="13"/>
      <c r="C98" s="13"/>
      <c r="D98" s="13"/>
      <c r="E98" s="119"/>
      <c r="F98" s="14"/>
      <c r="G98" s="119"/>
      <c r="H98" s="14"/>
      <c r="I98" s="119"/>
      <c r="J98" s="14"/>
      <c r="K98" s="14"/>
      <c r="L98" s="14"/>
      <c r="M98" s="13"/>
    </row>
    <row r="99" spans="1:48" ht="30" customHeight="1">
      <c r="A99" s="15" t="s">
        <v>89</v>
      </c>
      <c r="B99" s="13"/>
      <c r="C99" s="13"/>
      <c r="D99" s="13"/>
      <c r="E99" s="119"/>
      <c r="F99" s="14">
        <f>SUMIF(AR77:AR98,"",F77:F98)</f>
        <v>0</v>
      </c>
      <c r="G99" s="119"/>
      <c r="H99" s="14">
        <f>SUMIF(AR77:AR98,"",H77:H98)</f>
        <v>0</v>
      </c>
      <c r="I99" s="119"/>
      <c r="J99" s="14">
        <f>SUMIF(AR77:AR98,"",J77:J98)</f>
        <v>0</v>
      </c>
      <c r="K99" s="14"/>
      <c r="L99" s="14">
        <f>SUMIF(AR77:AR98,"",L77:L98)</f>
        <v>0</v>
      </c>
      <c r="M99" s="13"/>
      <c r="N99" t="s">
        <v>90</v>
      </c>
    </row>
    <row r="100" spans="1:48" ht="30" customHeight="1">
      <c r="A100" s="15" t="s">
        <v>161</v>
      </c>
      <c r="B100" s="72" t="s">
        <v>588</v>
      </c>
      <c r="C100" s="13"/>
      <c r="D100" s="13"/>
      <c r="E100" s="119"/>
      <c r="F100" s="14"/>
      <c r="G100" s="119"/>
      <c r="H100" s="14"/>
      <c r="I100" s="119"/>
      <c r="J100" s="14"/>
      <c r="K100" s="14"/>
      <c r="L100" s="14"/>
      <c r="M100" s="13"/>
      <c r="N100" s="2"/>
      <c r="O100" s="2"/>
      <c r="P100" s="2"/>
      <c r="Q100" s="1" t="s">
        <v>162</v>
      </c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</row>
    <row r="101" spans="1:48" ht="30" customHeight="1">
      <c r="A101" s="15" t="s">
        <v>93</v>
      </c>
      <c r="B101" s="15" t="s">
        <v>50</v>
      </c>
      <c r="C101" s="15" t="s">
        <v>58</v>
      </c>
      <c r="D101" s="13">
        <v>71</v>
      </c>
      <c r="E101" s="119"/>
      <c r="F101" s="14">
        <f>TRUNC(E101*D101, 0)</f>
        <v>0</v>
      </c>
      <c r="G101" s="119"/>
      <c r="H101" s="14">
        <f>TRUNC(G101*D101, 0)</f>
        <v>0</v>
      </c>
      <c r="I101" s="119"/>
      <c r="J101" s="14">
        <f>TRUNC(I101*D101, 0)</f>
        <v>0</v>
      </c>
      <c r="K101" s="14">
        <f t="shared" ref="K101:L103" si="10">TRUNC(E101+G101+I101, 0)</f>
        <v>0</v>
      </c>
      <c r="L101" s="14">
        <f t="shared" si="10"/>
        <v>0</v>
      </c>
      <c r="M101" s="15" t="s">
        <v>94</v>
      </c>
      <c r="N101" s="1" t="s">
        <v>95</v>
      </c>
      <c r="O101" s="1" t="s">
        <v>50</v>
      </c>
      <c r="P101" s="1" t="s">
        <v>50</v>
      </c>
      <c r="Q101" s="1" t="s">
        <v>162</v>
      </c>
      <c r="R101" s="1" t="s">
        <v>61</v>
      </c>
      <c r="S101" s="1" t="s">
        <v>62</v>
      </c>
      <c r="T101" s="1" t="s">
        <v>62</v>
      </c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1" t="s">
        <v>50</v>
      </c>
      <c r="AS101" s="1" t="s">
        <v>50</v>
      </c>
      <c r="AT101" s="2"/>
      <c r="AU101" s="1" t="s">
        <v>163</v>
      </c>
      <c r="AV101" s="2">
        <v>40</v>
      </c>
    </row>
    <row r="102" spans="1:48" ht="30" customHeight="1">
      <c r="A102" s="15" t="s">
        <v>97</v>
      </c>
      <c r="B102" s="15" t="s">
        <v>50</v>
      </c>
      <c r="C102" s="15" t="s">
        <v>66</v>
      </c>
      <c r="D102" s="13">
        <v>6</v>
      </c>
      <c r="E102" s="119"/>
      <c r="F102" s="14">
        <f>TRUNC(E102*D102, 0)</f>
        <v>0</v>
      </c>
      <c r="G102" s="119"/>
      <c r="H102" s="14">
        <f>TRUNC(G102*D102, 0)</f>
        <v>0</v>
      </c>
      <c r="I102" s="119"/>
      <c r="J102" s="14">
        <f>TRUNC(I102*D102, 0)</f>
        <v>0</v>
      </c>
      <c r="K102" s="14">
        <f t="shared" si="10"/>
        <v>0</v>
      </c>
      <c r="L102" s="14">
        <f t="shared" si="10"/>
        <v>0</v>
      </c>
      <c r="M102" s="15" t="s">
        <v>98</v>
      </c>
      <c r="N102" s="1" t="s">
        <v>99</v>
      </c>
      <c r="O102" s="1" t="s">
        <v>50</v>
      </c>
      <c r="P102" s="1" t="s">
        <v>50</v>
      </c>
      <c r="Q102" s="1" t="s">
        <v>162</v>
      </c>
      <c r="R102" s="1" t="s">
        <v>61</v>
      </c>
      <c r="S102" s="1" t="s">
        <v>62</v>
      </c>
      <c r="T102" s="1" t="s">
        <v>62</v>
      </c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1" t="s">
        <v>50</v>
      </c>
      <c r="AS102" s="1" t="s">
        <v>50</v>
      </c>
      <c r="AT102" s="2"/>
      <c r="AU102" s="1" t="s">
        <v>164</v>
      </c>
      <c r="AV102" s="2">
        <v>41</v>
      </c>
    </row>
    <row r="103" spans="1:48" ht="30" customHeight="1">
      <c r="A103" s="15" t="s">
        <v>107</v>
      </c>
      <c r="B103" s="15" t="s">
        <v>50</v>
      </c>
      <c r="C103" s="15" t="s">
        <v>108</v>
      </c>
      <c r="D103" s="13">
        <v>0.748</v>
      </c>
      <c r="E103" s="119"/>
      <c r="F103" s="14">
        <f>TRUNC(E103*D103, 0)</f>
        <v>0</v>
      </c>
      <c r="G103" s="119"/>
      <c r="H103" s="14">
        <f>TRUNC(G103*D103, 0)</f>
        <v>0</v>
      </c>
      <c r="I103" s="119"/>
      <c r="J103" s="14">
        <f>TRUNC(I103*D103, 0)</f>
        <v>0</v>
      </c>
      <c r="K103" s="14">
        <f t="shared" si="10"/>
        <v>0</v>
      </c>
      <c r="L103" s="14">
        <f t="shared" si="10"/>
        <v>0</v>
      </c>
      <c r="M103" s="15" t="s">
        <v>50</v>
      </c>
      <c r="N103" s="1" t="s">
        <v>109</v>
      </c>
      <c r="O103" s="1" t="s">
        <v>50</v>
      </c>
      <c r="P103" s="1" t="s">
        <v>50</v>
      </c>
      <c r="Q103" s="1" t="s">
        <v>162</v>
      </c>
      <c r="R103" s="1" t="s">
        <v>62</v>
      </c>
      <c r="S103" s="1" t="s">
        <v>62</v>
      </c>
      <c r="T103" s="1" t="s">
        <v>61</v>
      </c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1" t="s">
        <v>50</v>
      </c>
      <c r="AS103" s="1" t="s">
        <v>50</v>
      </c>
      <c r="AT103" s="2"/>
      <c r="AU103" s="1" t="s">
        <v>165</v>
      </c>
      <c r="AV103" s="2">
        <v>51</v>
      </c>
    </row>
    <row r="104" spans="1:48" ht="30" customHeight="1">
      <c r="A104" s="13"/>
      <c r="B104" s="13"/>
      <c r="C104" s="13"/>
      <c r="D104" s="13"/>
      <c r="E104" s="119"/>
      <c r="F104" s="14"/>
      <c r="G104" s="119"/>
      <c r="H104" s="14"/>
      <c r="I104" s="119"/>
      <c r="J104" s="14"/>
      <c r="K104" s="14"/>
      <c r="L104" s="14"/>
      <c r="M104" s="13"/>
    </row>
    <row r="105" spans="1:48" ht="30" customHeight="1">
      <c r="A105" s="13"/>
      <c r="B105" s="13"/>
      <c r="C105" s="13"/>
      <c r="D105" s="13"/>
      <c r="E105" s="119"/>
      <c r="F105" s="14"/>
      <c r="G105" s="119"/>
      <c r="H105" s="14"/>
      <c r="I105" s="119"/>
      <c r="J105" s="14"/>
      <c r="K105" s="14"/>
      <c r="L105" s="14"/>
      <c r="M105" s="13"/>
    </row>
    <row r="106" spans="1:48" ht="30" customHeight="1">
      <c r="A106" s="13"/>
      <c r="B106" s="13"/>
      <c r="C106" s="13"/>
      <c r="D106" s="13"/>
      <c r="E106" s="119"/>
      <c r="F106" s="14"/>
      <c r="G106" s="119"/>
      <c r="H106" s="14"/>
      <c r="I106" s="119"/>
      <c r="J106" s="14"/>
      <c r="K106" s="14"/>
      <c r="L106" s="14"/>
      <c r="M106" s="13"/>
    </row>
    <row r="107" spans="1:48" ht="30" customHeight="1">
      <c r="A107" s="13"/>
      <c r="B107" s="13"/>
      <c r="C107" s="13"/>
      <c r="D107" s="13"/>
      <c r="E107" s="119"/>
      <c r="F107" s="14"/>
      <c r="G107" s="119"/>
      <c r="H107" s="14"/>
      <c r="I107" s="119"/>
      <c r="J107" s="14"/>
      <c r="K107" s="14"/>
      <c r="L107" s="14"/>
      <c r="M107" s="13"/>
    </row>
    <row r="108" spans="1:48" ht="30" customHeight="1">
      <c r="A108" s="13"/>
      <c r="B108" s="13"/>
      <c r="C108" s="13"/>
      <c r="D108" s="13"/>
      <c r="E108" s="119"/>
      <c r="F108" s="14"/>
      <c r="G108" s="119"/>
      <c r="H108" s="14"/>
      <c r="I108" s="119"/>
      <c r="J108" s="14"/>
      <c r="K108" s="14"/>
      <c r="L108" s="14"/>
      <c r="M108" s="13"/>
    </row>
    <row r="109" spans="1:48" ht="30" customHeight="1">
      <c r="A109" s="13"/>
      <c r="B109" s="13"/>
      <c r="C109" s="13"/>
      <c r="D109" s="13"/>
      <c r="E109" s="119"/>
      <c r="F109" s="14"/>
      <c r="G109" s="119"/>
      <c r="H109" s="14"/>
      <c r="I109" s="119"/>
      <c r="J109" s="14"/>
      <c r="K109" s="14"/>
      <c r="L109" s="14"/>
      <c r="M109" s="13"/>
    </row>
    <row r="110" spans="1:48" ht="30" customHeight="1">
      <c r="A110" s="13"/>
      <c r="B110" s="13"/>
      <c r="C110" s="13"/>
      <c r="D110" s="13"/>
      <c r="E110" s="119"/>
      <c r="F110" s="14"/>
      <c r="G110" s="119"/>
      <c r="H110" s="14"/>
      <c r="I110" s="119"/>
      <c r="J110" s="14"/>
      <c r="K110" s="14"/>
      <c r="L110" s="14"/>
      <c r="M110" s="13"/>
    </row>
    <row r="111" spans="1:48" ht="30" customHeight="1">
      <c r="A111" s="13"/>
      <c r="B111" s="13"/>
      <c r="C111" s="13"/>
      <c r="D111" s="13"/>
      <c r="E111" s="119"/>
      <c r="F111" s="14"/>
      <c r="G111" s="119"/>
      <c r="H111" s="14"/>
      <c r="I111" s="119"/>
      <c r="J111" s="14"/>
      <c r="K111" s="14"/>
      <c r="L111" s="14"/>
      <c r="M111" s="13"/>
    </row>
    <row r="112" spans="1:48" ht="30" customHeight="1">
      <c r="A112" s="13"/>
      <c r="B112" s="13"/>
      <c r="C112" s="13"/>
      <c r="D112" s="13"/>
      <c r="E112" s="119"/>
      <c r="F112" s="14"/>
      <c r="G112" s="119"/>
      <c r="H112" s="14"/>
      <c r="I112" s="119"/>
      <c r="J112" s="14"/>
      <c r="K112" s="14"/>
      <c r="L112" s="14"/>
      <c r="M112" s="13"/>
    </row>
    <row r="113" spans="1:48" ht="30" customHeight="1">
      <c r="A113" s="13"/>
      <c r="B113" s="13"/>
      <c r="C113" s="13"/>
      <c r="D113" s="13"/>
      <c r="E113" s="119"/>
      <c r="F113" s="14"/>
      <c r="G113" s="119"/>
      <c r="H113" s="14"/>
      <c r="I113" s="119"/>
      <c r="J113" s="14"/>
      <c r="K113" s="14"/>
      <c r="L113" s="14"/>
      <c r="M113" s="13"/>
    </row>
    <row r="114" spans="1:48" ht="30" customHeight="1">
      <c r="A114" s="13"/>
      <c r="B114" s="13"/>
      <c r="C114" s="13"/>
      <c r="D114" s="13"/>
      <c r="E114" s="119"/>
      <c r="F114" s="14"/>
      <c r="G114" s="119"/>
      <c r="H114" s="14"/>
      <c r="I114" s="119"/>
      <c r="J114" s="14"/>
      <c r="K114" s="14"/>
      <c r="L114" s="14"/>
      <c r="M114" s="13"/>
    </row>
    <row r="115" spans="1:48" ht="30" customHeight="1">
      <c r="A115" s="13"/>
      <c r="B115" s="13"/>
      <c r="C115" s="13"/>
      <c r="D115" s="13"/>
      <c r="E115" s="119"/>
      <c r="F115" s="14"/>
      <c r="G115" s="119"/>
      <c r="H115" s="14"/>
      <c r="I115" s="119"/>
      <c r="J115" s="14"/>
      <c r="K115" s="14"/>
      <c r="L115" s="14"/>
      <c r="M115" s="13"/>
    </row>
    <row r="116" spans="1:48" ht="30" customHeight="1">
      <c r="A116" s="13"/>
      <c r="B116" s="13"/>
      <c r="C116" s="13"/>
      <c r="D116" s="13"/>
      <c r="E116" s="119"/>
      <c r="F116" s="14"/>
      <c r="G116" s="119"/>
      <c r="H116" s="14"/>
      <c r="I116" s="119"/>
      <c r="J116" s="14"/>
      <c r="K116" s="14"/>
      <c r="L116" s="14"/>
      <c r="M116" s="13"/>
    </row>
    <row r="117" spans="1:48" ht="30" customHeight="1">
      <c r="A117" s="13"/>
      <c r="B117" s="13"/>
      <c r="C117" s="13"/>
      <c r="D117" s="13"/>
      <c r="E117" s="119"/>
      <c r="F117" s="14"/>
      <c r="G117" s="119"/>
      <c r="H117" s="14"/>
      <c r="I117" s="119"/>
      <c r="J117" s="14"/>
      <c r="K117" s="14"/>
      <c r="L117" s="14"/>
      <c r="M117" s="13"/>
    </row>
    <row r="118" spans="1:48" ht="30" customHeight="1">
      <c r="A118" s="13"/>
      <c r="B118" s="13"/>
      <c r="C118" s="13"/>
      <c r="D118" s="13"/>
      <c r="E118" s="119"/>
      <c r="F118" s="14"/>
      <c r="G118" s="119"/>
      <c r="H118" s="14"/>
      <c r="I118" s="119"/>
      <c r="J118" s="14"/>
      <c r="K118" s="14"/>
      <c r="L118" s="14"/>
      <c r="M118" s="13"/>
    </row>
    <row r="119" spans="1:48" ht="30" customHeight="1">
      <c r="A119" s="13"/>
      <c r="B119" s="13"/>
      <c r="C119" s="13"/>
      <c r="D119" s="13"/>
      <c r="E119" s="119"/>
      <c r="F119" s="14"/>
      <c r="G119" s="119"/>
      <c r="H119" s="14"/>
      <c r="I119" s="119"/>
      <c r="J119" s="14"/>
      <c r="K119" s="14"/>
      <c r="L119" s="14"/>
      <c r="M119" s="13"/>
    </row>
    <row r="120" spans="1:48" ht="30" customHeight="1">
      <c r="A120" s="13"/>
      <c r="B120" s="13"/>
      <c r="C120" s="13"/>
      <c r="D120" s="13"/>
      <c r="E120" s="119"/>
      <c r="F120" s="14"/>
      <c r="G120" s="119"/>
      <c r="H120" s="14"/>
      <c r="I120" s="119"/>
      <c r="J120" s="14"/>
      <c r="K120" s="14"/>
      <c r="L120" s="14"/>
      <c r="M120" s="13"/>
    </row>
    <row r="121" spans="1:48" ht="30" customHeight="1">
      <c r="A121" s="13"/>
      <c r="B121" s="13"/>
      <c r="C121" s="13"/>
      <c r="D121" s="13"/>
      <c r="E121" s="119"/>
      <c r="F121" s="14"/>
      <c r="G121" s="119"/>
      <c r="H121" s="14"/>
      <c r="I121" s="119"/>
      <c r="J121" s="14"/>
      <c r="K121" s="14"/>
      <c r="L121" s="14"/>
      <c r="M121" s="13"/>
    </row>
    <row r="122" spans="1:48" ht="30" customHeight="1">
      <c r="A122" s="13"/>
      <c r="B122" s="13"/>
      <c r="C122" s="13"/>
      <c r="D122" s="13"/>
      <c r="E122" s="119"/>
      <c r="F122" s="14"/>
      <c r="G122" s="119"/>
      <c r="H122" s="14"/>
      <c r="I122" s="119"/>
      <c r="J122" s="14"/>
      <c r="K122" s="14"/>
      <c r="L122" s="14"/>
      <c r="M122" s="13"/>
    </row>
    <row r="123" spans="1:48" ht="30" customHeight="1">
      <c r="A123" s="15" t="s">
        <v>89</v>
      </c>
      <c r="B123" s="13"/>
      <c r="C123" s="13"/>
      <c r="D123" s="13"/>
      <c r="E123" s="119"/>
      <c r="F123" s="14">
        <f>SUMIF(AR101:AR122,"",F101:F122)</f>
        <v>0</v>
      </c>
      <c r="G123" s="119"/>
      <c r="H123" s="14">
        <f>SUMIF(AR101:AR122,"",H101:H122)</f>
        <v>0</v>
      </c>
      <c r="I123" s="119"/>
      <c r="J123" s="14">
        <f>SUMIF(AR101:AR122,"",J101:J122)</f>
        <v>0</v>
      </c>
      <c r="K123" s="14"/>
      <c r="L123" s="14">
        <f>SUMIF(AR101:AR122,"",L101:L122)</f>
        <v>0</v>
      </c>
      <c r="M123" s="13"/>
      <c r="N123" t="s">
        <v>90</v>
      </c>
    </row>
    <row r="124" spans="1:48" ht="30" customHeight="1">
      <c r="A124" s="15" t="s">
        <v>166</v>
      </c>
      <c r="B124" s="73" t="s">
        <v>588</v>
      </c>
      <c r="C124" s="13"/>
      <c r="D124" s="13"/>
      <c r="E124" s="119"/>
      <c r="F124" s="14"/>
      <c r="G124" s="119"/>
      <c r="H124" s="14"/>
      <c r="I124" s="119"/>
      <c r="J124" s="14"/>
      <c r="K124" s="14"/>
      <c r="L124" s="14"/>
      <c r="M124" s="13"/>
      <c r="N124" s="2"/>
      <c r="O124" s="2"/>
      <c r="P124" s="2"/>
      <c r="Q124" s="1" t="s">
        <v>167</v>
      </c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</row>
    <row r="125" spans="1:48" ht="30" customHeight="1">
      <c r="A125" s="15" t="s">
        <v>113</v>
      </c>
      <c r="B125" s="15" t="s">
        <v>114</v>
      </c>
      <c r="C125" s="15" t="s">
        <v>103</v>
      </c>
      <c r="D125" s="13">
        <v>10</v>
      </c>
      <c r="E125" s="119"/>
      <c r="F125" s="14">
        <f>TRUNC(E125*D125, 0)</f>
        <v>0</v>
      </c>
      <c r="G125" s="119"/>
      <c r="H125" s="14">
        <f>TRUNC(G125*D125, 0)</f>
        <v>0</v>
      </c>
      <c r="I125" s="119"/>
      <c r="J125" s="14">
        <f>TRUNC(I125*D125, 0)</f>
        <v>0</v>
      </c>
      <c r="K125" s="14">
        <f t="shared" ref="K125:L127" si="11">TRUNC(E125+G125+I125, 0)</f>
        <v>0</v>
      </c>
      <c r="L125" s="14">
        <f t="shared" si="11"/>
        <v>0</v>
      </c>
      <c r="M125" s="15" t="s">
        <v>50</v>
      </c>
      <c r="N125" s="1" t="s">
        <v>115</v>
      </c>
      <c r="O125" s="1" t="s">
        <v>50</v>
      </c>
      <c r="P125" s="1" t="s">
        <v>50</v>
      </c>
      <c r="Q125" s="1" t="s">
        <v>167</v>
      </c>
      <c r="R125" s="1" t="s">
        <v>62</v>
      </c>
      <c r="S125" s="1" t="s">
        <v>62</v>
      </c>
      <c r="T125" s="1" t="s">
        <v>61</v>
      </c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1" t="s">
        <v>50</v>
      </c>
      <c r="AS125" s="1" t="s">
        <v>50</v>
      </c>
      <c r="AT125" s="2"/>
      <c r="AU125" s="1" t="s">
        <v>168</v>
      </c>
      <c r="AV125" s="2">
        <v>43</v>
      </c>
    </row>
    <row r="126" spans="1:48" ht="30" customHeight="1">
      <c r="A126" s="15" t="s">
        <v>117</v>
      </c>
      <c r="B126" s="15" t="s">
        <v>118</v>
      </c>
      <c r="C126" s="15" t="s">
        <v>103</v>
      </c>
      <c r="D126" s="13">
        <v>10</v>
      </c>
      <c r="E126" s="119"/>
      <c r="F126" s="14">
        <f>TRUNC(E126*D126, 0)</f>
        <v>0</v>
      </c>
      <c r="G126" s="119"/>
      <c r="H126" s="14">
        <f>TRUNC(G126*D126, 0)</f>
        <v>0</v>
      </c>
      <c r="I126" s="119"/>
      <c r="J126" s="14">
        <f>TRUNC(I126*D126, 0)</f>
        <v>0</v>
      </c>
      <c r="K126" s="14">
        <f t="shared" si="11"/>
        <v>0</v>
      </c>
      <c r="L126" s="14">
        <f t="shared" si="11"/>
        <v>0</v>
      </c>
      <c r="M126" s="15" t="s">
        <v>50</v>
      </c>
      <c r="N126" s="1" t="s">
        <v>119</v>
      </c>
      <c r="O126" s="1" t="s">
        <v>50</v>
      </c>
      <c r="P126" s="1" t="s">
        <v>50</v>
      </c>
      <c r="Q126" s="1" t="s">
        <v>167</v>
      </c>
      <c r="R126" s="1" t="s">
        <v>62</v>
      </c>
      <c r="S126" s="1" t="s">
        <v>62</v>
      </c>
      <c r="T126" s="1" t="s">
        <v>61</v>
      </c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1" t="s">
        <v>50</v>
      </c>
      <c r="AS126" s="1" t="s">
        <v>50</v>
      </c>
      <c r="AT126" s="2"/>
      <c r="AU126" s="1" t="s">
        <v>169</v>
      </c>
      <c r="AV126" s="2">
        <v>44</v>
      </c>
    </row>
    <row r="127" spans="1:48" ht="30" customHeight="1">
      <c r="A127" s="15" t="s">
        <v>140</v>
      </c>
      <c r="B127" s="15" t="s">
        <v>145</v>
      </c>
      <c r="C127" s="15" t="s">
        <v>103</v>
      </c>
      <c r="D127" s="13">
        <v>63</v>
      </c>
      <c r="E127" s="119"/>
      <c r="F127" s="14">
        <f>TRUNC(E127*D127, 0)</f>
        <v>0</v>
      </c>
      <c r="G127" s="119"/>
      <c r="H127" s="14">
        <f>TRUNC(G127*D127, 0)</f>
        <v>0</v>
      </c>
      <c r="I127" s="119"/>
      <c r="J127" s="14">
        <f>TRUNC(I127*D127, 0)</f>
        <v>0</v>
      </c>
      <c r="K127" s="14">
        <f t="shared" si="11"/>
        <v>0</v>
      </c>
      <c r="L127" s="14">
        <f t="shared" si="11"/>
        <v>0</v>
      </c>
      <c r="M127" s="15" t="s">
        <v>146</v>
      </c>
      <c r="N127" s="1" t="s">
        <v>147</v>
      </c>
      <c r="O127" s="1" t="s">
        <v>50</v>
      </c>
      <c r="P127" s="1" t="s">
        <v>50</v>
      </c>
      <c r="Q127" s="1" t="s">
        <v>167</v>
      </c>
      <c r="R127" s="1" t="s">
        <v>61</v>
      </c>
      <c r="S127" s="1" t="s">
        <v>62</v>
      </c>
      <c r="T127" s="1" t="s">
        <v>62</v>
      </c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1" t="s">
        <v>50</v>
      </c>
      <c r="AS127" s="1" t="s">
        <v>50</v>
      </c>
      <c r="AT127" s="2"/>
      <c r="AU127" s="1" t="s">
        <v>170</v>
      </c>
      <c r="AV127" s="2">
        <v>47</v>
      </c>
    </row>
    <row r="128" spans="1:48" ht="30" customHeight="1">
      <c r="A128" s="15"/>
      <c r="B128" s="15"/>
      <c r="C128" s="15"/>
      <c r="D128" s="13"/>
      <c r="E128" s="119"/>
      <c r="F128" s="14"/>
      <c r="G128" s="119"/>
      <c r="H128" s="14"/>
      <c r="I128" s="119"/>
      <c r="J128" s="14"/>
      <c r="K128" s="14"/>
      <c r="L128" s="14"/>
      <c r="M128" s="15"/>
      <c r="N128" s="1" t="s">
        <v>149</v>
      </c>
      <c r="O128" s="1" t="s">
        <v>50</v>
      </c>
      <c r="P128" s="1" t="s">
        <v>50</v>
      </c>
      <c r="Q128" s="1" t="s">
        <v>167</v>
      </c>
      <c r="R128" s="1" t="s">
        <v>61</v>
      </c>
      <c r="S128" s="1" t="s">
        <v>62</v>
      </c>
      <c r="T128" s="1" t="s">
        <v>62</v>
      </c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1" t="s">
        <v>50</v>
      </c>
      <c r="AS128" s="1" t="s">
        <v>50</v>
      </c>
      <c r="AT128" s="2"/>
      <c r="AU128" s="1" t="s">
        <v>171</v>
      </c>
      <c r="AV128" s="2">
        <v>48</v>
      </c>
    </row>
    <row r="129" spans="1:13" ht="30" customHeight="1">
      <c r="A129" s="13"/>
      <c r="B129" s="13"/>
      <c r="C129" s="13"/>
      <c r="D129" s="13"/>
      <c r="E129" s="119"/>
      <c r="F129" s="14"/>
      <c r="G129" s="119"/>
      <c r="H129" s="14"/>
      <c r="I129" s="119"/>
      <c r="J129" s="14"/>
      <c r="K129" s="14"/>
      <c r="L129" s="14"/>
      <c r="M129" s="13"/>
    </row>
    <row r="130" spans="1:13" ht="30" customHeight="1">
      <c r="A130" s="13"/>
      <c r="B130" s="13"/>
      <c r="C130" s="13"/>
      <c r="D130" s="13"/>
      <c r="E130" s="119"/>
      <c r="F130" s="14"/>
      <c r="G130" s="119"/>
      <c r="H130" s="14"/>
      <c r="I130" s="119"/>
      <c r="J130" s="14"/>
      <c r="K130" s="14"/>
      <c r="L130" s="14"/>
      <c r="M130" s="13"/>
    </row>
    <row r="131" spans="1:13" ht="30" customHeight="1">
      <c r="A131" s="13"/>
      <c r="B131" s="13"/>
      <c r="C131" s="13"/>
      <c r="D131" s="13"/>
      <c r="E131" s="119"/>
      <c r="F131" s="14"/>
      <c r="G131" s="119"/>
      <c r="H131" s="14"/>
      <c r="I131" s="119"/>
      <c r="J131" s="14"/>
      <c r="K131" s="14"/>
      <c r="L131" s="14"/>
      <c r="M131" s="13"/>
    </row>
    <row r="132" spans="1:13" ht="30" customHeight="1">
      <c r="A132" s="13"/>
      <c r="B132" s="13"/>
      <c r="C132" s="13"/>
      <c r="D132" s="13"/>
      <c r="E132" s="119"/>
      <c r="F132" s="14"/>
      <c r="G132" s="119"/>
      <c r="H132" s="14"/>
      <c r="I132" s="119"/>
      <c r="J132" s="14"/>
      <c r="K132" s="14"/>
      <c r="L132" s="14"/>
      <c r="M132" s="13"/>
    </row>
    <row r="133" spans="1:13" ht="30" customHeight="1">
      <c r="A133" s="13"/>
      <c r="B133" s="13"/>
      <c r="C133" s="13"/>
      <c r="D133" s="13"/>
      <c r="E133" s="119"/>
      <c r="F133" s="14"/>
      <c r="G133" s="119"/>
      <c r="H133" s="14"/>
      <c r="I133" s="119"/>
      <c r="J133" s="14"/>
      <c r="K133" s="14"/>
      <c r="L133" s="14"/>
      <c r="M133" s="13"/>
    </row>
    <row r="134" spans="1:13" ht="30" customHeight="1">
      <c r="A134" s="13"/>
      <c r="B134" s="13"/>
      <c r="C134" s="13"/>
      <c r="D134" s="13"/>
      <c r="E134" s="119"/>
      <c r="F134" s="14"/>
      <c r="G134" s="119"/>
      <c r="H134" s="14"/>
      <c r="I134" s="119"/>
      <c r="J134" s="14"/>
      <c r="K134" s="14"/>
      <c r="L134" s="14"/>
      <c r="M134" s="13"/>
    </row>
    <row r="135" spans="1:13" ht="30" customHeight="1">
      <c r="A135" s="13"/>
      <c r="B135" s="13"/>
      <c r="C135" s="13"/>
      <c r="D135" s="13"/>
      <c r="E135" s="119"/>
      <c r="F135" s="14"/>
      <c r="G135" s="119"/>
      <c r="H135" s="14"/>
      <c r="I135" s="119"/>
      <c r="J135" s="14"/>
      <c r="K135" s="14"/>
      <c r="L135" s="14"/>
      <c r="M135" s="13"/>
    </row>
    <row r="136" spans="1:13" ht="30" customHeight="1">
      <c r="A136" s="13"/>
      <c r="B136" s="13"/>
      <c r="C136" s="13"/>
      <c r="D136" s="13"/>
      <c r="E136" s="119"/>
      <c r="F136" s="14"/>
      <c r="G136" s="119"/>
      <c r="H136" s="14"/>
      <c r="I136" s="119"/>
      <c r="J136" s="14"/>
      <c r="K136" s="14"/>
      <c r="L136" s="14"/>
      <c r="M136" s="13"/>
    </row>
    <row r="137" spans="1:13" ht="30" customHeight="1">
      <c r="A137" s="13"/>
      <c r="B137" s="13"/>
      <c r="C137" s="13"/>
      <c r="D137" s="13"/>
      <c r="E137" s="119"/>
      <c r="F137" s="14"/>
      <c r="G137" s="119"/>
      <c r="H137" s="14"/>
      <c r="I137" s="119"/>
      <c r="J137" s="14"/>
      <c r="K137" s="14"/>
      <c r="L137" s="14"/>
      <c r="M137" s="13"/>
    </row>
    <row r="138" spans="1:13" ht="30" customHeight="1">
      <c r="A138" s="13"/>
      <c r="B138" s="13"/>
      <c r="C138" s="13"/>
      <c r="D138" s="13"/>
      <c r="E138" s="119"/>
      <c r="F138" s="14"/>
      <c r="G138" s="119"/>
      <c r="H138" s="14"/>
      <c r="I138" s="119"/>
      <c r="J138" s="14"/>
      <c r="K138" s="14"/>
      <c r="L138" s="14"/>
      <c r="M138" s="13"/>
    </row>
    <row r="139" spans="1:13" ht="30" customHeight="1">
      <c r="A139" s="13"/>
      <c r="B139" s="13"/>
      <c r="C139" s="13"/>
      <c r="D139" s="13"/>
      <c r="E139" s="119"/>
      <c r="F139" s="14"/>
      <c r="G139" s="119"/>
      <c r="H139" s="14"/>
      <c r="I139" s="119"/>
      <c r="J139" s="14"/>
      <c r="K139" s="14"/>
      <c r="L139" s="14"/>
      <c r="M139" s="13"/>
    </row>
    <row r="140" spans="1:13" ht="30" customHeight="1">
      <c r="A140" s="13"/>
      <c r="B140" s="13"/>
      <c r="C140" s="13"/>
      <c r="D140" s="13"/>
      <c r="E140" s="119"/>
      <c r="F140" s="14"/>
      <c r="G140" s="119"/>
      <c r="H140" s="14"/>
      <c r="I140" s="119"/>
      <c r="J140" s="14"/>
      <c r="K140" s="14"/>
      <c r="L140" s="14"/>
      <c r="M140" s="13"/>
    </row>
    <row r="141" spans="1:13" ht="30" customHeight="1">
      <c r="A141" s="13"/>
      <c r="B141" s="13"/>
      <c r="C141" s="13"/>
      <c r="D141" s="13"/>
      <c r="E141" s="119"/>
      <c r="F141" s="14"/>
      <c r="G141" s="119"/>
      <c r="H141" s="14"/>
      <c r="I141" s="119"/>
      <c r="J141" s="14"/>
      <c r="K141" s="14"/>
      <c r="L141" s="14"/>
      <c r="M141" s="13"/>
    </row>
    <row r="142" spans="1:13" ht="30" customHeight="1">
      <c r="A142" s="13"/>
      <c r="B142" s="13"/>
      <c r="C142" s="13"/>
      <c r="D142" s="13"/>
      <c r="E142" s="119"/>
      <c r="F142" s="14"/>
      <c r="G142" s="119"/>
      <c r="H142" s="14"/>
      <c r="I142" s="119"/>
      <c r="J142" s="14"/>
      <c r="K142" s="14"/>
      <c r="L142" s="14"/>
      <c r="M142" s="13"/>
    </row>
    <row r="143" spans="1:13" ht="30" customHeight="1">
      <c r="A143" s="13"/>
      <c r="B143" s="13"/>
      <c r="C143" s="13"/>
      <c r="D143" s="13"/>
      <c r="E143" s="119"/>
      <c r="F143" s="14"/>
      <c r="G143" s="119"/>
      <c r="H143" s="14"/>
      <c r="I143" s="119"/>
      <c r="J143" s="14"/>
      <c r="K143" s="14"/>
      <c r="L143" s="14"/>
      <c r="M143" s="13"/>
    </row>
    <row r="144" spans="1:13" ht="30" customHeight="1">
      <c r="A144" s="13"/>
      <c r="B144" s="13"/>
      <c r="C144" s="13"/>
      <c r="D144" s="13"/>
      <c r="E144" s="119"/>
      <c r="F144" s="14"/>
      <c r="G144" s="119"/>
      <c r="H144" s="14"/>
      <c r="I144" s="119"/>
      <c r="J144" s="14"/>
      <c r="K144" s="14"/>
      <c r="L144" s="14"/>
      <c r="M144" s="13"/>
    </row>
    <row r="145" spans="1:48" ht="30" customHeight="1">
      <c r="A145" s="13"/>
      <c r="B145" s="13"/>
      <c r="C145" s="13"/>
      <c r="D145" s="13"/>
      <c r="E145" s="119"/>
      <c r="F145" s="14"/>
      <c r="G145" s="119"/>
      <c r="H145" s="14"/>
      <c r="I145" s="119"/>
      <c r="J145" s="14"/>
      <c r="K145" s="14"/>
      <c r="L145" s="14"/>
      <c r="M145" s="13"/>
    </row>
    <row r="146" spans="1:48" ht="30" customHeight="1">
      <c r="A146" s="13"/>
      <c r="B146" s="13"/>
      <c r="C146" s="13"/>
      <c r="D146" s="13"/>
      <c r="E146" s="119"/>
      <c r="F146" s="14"/>
      <c r="G146" s="119"/>
      <c r="H146" s="14"/>
      <c r="I146" s="119"/>
      <c r="J146" s="14"/>
      <c r="K146" s="14"/>
      <c r="L146" s="14"/>
      <c r="M146" s="13"/>
    </row>
    <row r="147" spans="1:48" ht="30" customHeight="1">
      <c r="A147" s="15" t="s">
        <v>89</v>
      </c>
      <c r="B147" s="13"/>
      <c r="C147" s="13"/>
      <c r="D147" s="13"/>
      <c r="E147" s="119"/>
      <c r="F147" s="14">
        <f>SUMIF(AR125:AR146,"",F125:F146)</f>
        <v>0</v>
      </c>
      <c r="G147" s="119"/>
      <c r="H147" s="14">
        <f>SUMIF(AR125:AR146,"",H125:H146)</f>
        <v>0</v>
      </c>
      <c r="I147" s="119"/>
      <c r="J147" s="14">
        <f>SUMIF(AR125:AR146,"",J125:J146)</f>
        <v>0</v>
      </c>
      <c r="K147" s="14"/>
      <c r="L147" s="14">
        <f>SUMIF(AR125:AR146,"",L125:L146)</f>
        <v>0</v>
      </c>
      <c r="M147" s="13"/>
      <c r="N147" t="s">
        <v>90</v>
      </c>
    </row>
    <row r="148" spans="1:48" ht="30" customHeight="1">
      <c r="A148" s="15" t="s">
        <v>174</v>
      </c>
      <c r="B148" s="74" t="s">
        <v>589</v>
      </c>
      <c r="C148" s="13"/>
      <c r="D148" s="13"/>
      <c r="E148" s="119"/>
      <c r="F148" s="14"/>
      <c r="G148" s="119"/>
      <c r="H148" s="14"/>
      <c r="I148" s="119"/>
      <c r="J148" s="14"/>
      <c r="K148" s="14"/>
      <c r="L148" s="14"/>
      <c r="M148" s="13"/>
      <c r="N148" s="2"/>
      <c r="O148" s="2"/>
      <c r="P148" s="2"/>
      <c r="Q148" s="1" t="s">
        <v>175</v>
      </c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</row>
    <row r="149" spans="1:48" ht="30" customHeight="1">
      <c r="A149" s="15" t="s">
        <v>176</v>
      </c>
      <c r="B149" s="15" t="s">
        <v>177</v>
      </c>
      <c r="C149" s="15" t="s">
        <v>66</v>
      </c>
      <c r="D149" s="13">
        <v>11</v>
      </c>
      <c r="E149" s="119"/>
      <c r="F149" s="14">
        <f t="shared" ref="F149:F154" si="12">TRUNC(E149*D149, 0)</f>
        <v>0</v>
      </c>
      <c r="G149" s="119"/>
      <c r="H149" s="14">
        <f t="shared" ref="H149:H154" si="13">TRUNC(G149*D149, 0)</f>
        <v>0</v>
      </c>
      <c r="I149" s="119"/>
      <c r="J149" s="14">
        <f t="shared" ref="J149:J154" si="14">TRUNC(I149*D149, 0)</f>
        <v>0</v>
      </c>
      <c r="K149" s="14">
        <f t="shared" ref="K149:L154" si="15">TRUNC(E149+G149+I149, 0)</f>
        <v>0</v>
      </c>
      <c r="L149" s="14">
        <f t="shared" si="15"/>
        <v>0</v>
      </c>
      <c r="M149" s="15" t="s">
        <v>178</v>
      </c>
      <c r="N149" s="1" t="s">
        <v>179</v>
      </c>
      <c r="O149" s="1" t="s">
        <v>50</v>
      </c>
      <c r="P149" s="1" t="s">
        <v>50</v>
      </c>
      <c r="Q149" s="1" t="s">
        <v>175</v>
      </c>
      <c r="R149" s="1" t="s">
        <v>61</v>
      </c>
      <c r="S149" s="1" t="s">
        <v>62</v>
      </c>
      <c r="T149" s="1" t="s">
        <v>62</v>
      </c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1" t="s">
        <v>50</v>
      </c>
      <c r="AS149" s="1" t="s">
        <v>50</v>
      </c>
      <c r="AT149" s="2"/>
      <c r="AU149" s="1" t="s">
        <v>180</v>
      </c>
      <c r="AV149" s="2">
        <v>55</v>
      </c>
    </row>
    <row r="150" spans="1:48" ht="30" customHeight="1">
      <c r="A150" s="15" t="s">
        <v>156</v>
      </c>
      <c r="B150" s="15" t="s">
        <v>181</v>
      </c>
      <c r="C150" s="15" t="s">
        <v>58</v>
      </c>
      <c r="D150" s="13">
        <v>12</v>
      </c>
      <c r="E150" s="119"/>
      <c r="F150" s="14">
        <f t="shared" si="12"/>
        <v>0</v>
      </c>
      <c r="G150" s="119"/>
      <c r="H150" s="14">
        <f t="shared" si="13"/>
        <v>0</v>
      </c>
      <c r="I150" s="119"/>
      <c r="J150" s="14">
        <f t="shared" si="14"/>
        <v>0</v>
      </c>
      <c r="K150" s="14">
        <f t="shared" si="15"/>
        <v>0</v>
      </c>
      <c r="L150" s="14">
        <f t="shared" si="15"/>
        <v>0</v>
      </c>
      <c r="M150" s="15" t="s">
        <v>182</v>
      </c>
      <c r="N150" s="1" t="s">
        <v>183</v>
      </c>
      <c r="O150" s="1" t="s">
        <v>50</v>
      </c>
      <c r="P150" s="1" t="s">
        <v>50</v>
      </c>
      <c r="Q150" s="1" t="s">
        <v>175</v>
      </c>
      <c r="R150" s="1" t="s">
        <v>61</v>
      </c>
      <c r="S150" s="1" t="s">
        <v>62</v>
      </c>
      <c r="T150" s="1" t="s">
        <v>62</v>
      </c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1" t="s">
        <v>50</v>
      </c>
      <c r="AS150" s="1" t="s">
        <v>50</v>
      </c>
      <c r="AT150" s="2"/>
      <c r="AU150" s="1" t="s">
        <v>184</v>
      </c>
      <c r="AV150" s="2">
        <v>329</v>
      </c>
    </row>
    <row r="151" spans="1:48" ht="30" customHeight="1">
      <c r="A151" s="15" t="s">
        <v>185</v>
      </c>
      <c r="B151" s="15" t="s">
        <v>186</v>
      </c>
      <c r="C151" s="15" t="s">
        <v>103</v>
      </c>
      <c r="D151" s="13">
        <v>6</v>
      </c>
      <c r="E151" s="119"/>
      <c r="F151" s="14">
        <f t="shared" si="12"/>
        <v>0</v>
      </c>
      <c r="G151" s="119"/>
      <c r="H151" s="14">
        <f t="shared" si="13"/>
        <v>0</v>
      </c>
      <c r="I151" s="119"/>
      <c r="J151" s="14">
        <f t="shared" si="14"/>
        <v>0</v>
      </c>
      <c r="K151" s="14">
        <f t="shared" si="15"/>
        <v>0</v>
      </c>
      <c r="L151" s="14">
        <f t="shared" si="15"/>
        <v>0</v>
      </c>
      <c r="M151" s="15" t="s">
        <v>187</v>
      </c>
      <c r="N151" s="1" t="s">
        <v>188</v>
      </c>
      <c r="O151" s="1" t="s">
        <v>50</v>
      </c>
      <c r="P151" s="1" t="s">
        <v>50</v>
      </c>
      <c r="Q151" s="1" t="s">
        <v>175</v>
      </c>
      <c r="R151" s="1" t="s">
        <v>61</v>
      </c>
      <c r="S151" s="1" t="s">
        <v>62</v>
      </c>
      <c r="T151" s="1" t="s">
        <v>62</v>
      </c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1" t="s">
        <v>50</v>
      </c>
      <c r="AS151" s="1" t="s">
        <v>50</v>
      </c>
      <c r="AT151" s="2"/>
      <c r="AU151" s="1" t="s">
        <v>189</v>
      </c>
      <c r="AV151" s="2">
        <v>58</v>
      </c>
    </row>
    <row r="152" spans="1:48" ht="30" customHeight="1">
      <c r="A152" s="15" t="s">
        <v>75</v>
      </c>
      <c r="B152" s="15" t="s">
        <v>50</v>
      </c>
      <c r="C152" s="15" t="s">
        <v>58</v>
      </c>
      <c r="D152" s="13">
        <v>15</v>
      </c>
      <c r="E152" s="119"/>
      <c r="F152" s="14">
        <f t="shared" si="12"/>
        <v>0</v>
      </c>
      <c r="G152" s="119"/>
      <c r="H152" s="14">
        <f t="shared" si="13"/>
        <v>0</v>
      </c>
      <c r="I152" s="119"/>
      <c r="J152" s="14">
        <f t="shared" si="14"/>
        <v>0</v>
      </c>
      <c r="K152" s="14">
        <f t="shared" si="15"/>
        <v>0</v>
      </c>
      <c r="L152" s="14">
        <f t="shared" si="15"/>
        <v>0</v>
      </c>
      <c r="M152" s="15" t="s">
        <v>76</v>
      </c>
      <c r="N152" s="1" t="s">
        <v>77</v>
      </c>
      <c r="O152" s="1" t="s">
        <v>50</v>
      </c>
      <c r="P152" s="1" t="s">
        <v>50</v>
      </c>
      <c r="Q152" s="1" t="s">
        <v>175</v>
      </c>
      <c r="R152" s="1" t="s">
        <v>61</v>
      </c>
      <c r="S152" s="1" t="s">
        <v>62</v>
      </c>
      <c r="T152" s="1" t="s">
        <v>62</v>
      </c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1" t="s">
        <v>50</v>
      </c>
      <c r="AS152" s="1" t="s">
        <v>50</v>
      </c>
      <c r="AT152" s="2"/>
      <c r="AU152" s="1" t="s">
        <v>190</v>
      </c>
      <c r="AV152" s="2">
        <v>60</v>
      </c>
    </row>
    <row r="153" spans="1:48" ht="30" customHeight="1">
      <c r="A153" s="15" t="s">
        <v>79</v>
      </c>
      <c r="B153" s="15" t="s">
        <v>50</v>
      </c>
      <c r="C153" s="15" t="s">
        <v>66</v>
      </c>
      <c r="D153" s="13">
        <v>7</v>
      </c>
      <c r="E153" s="119"/>
      <c r="F153" s="14">
        <f t="shared" si="12"/>
        <v>0</v>
      </c>
      <c r="G153" s="119"/>
      <c r="H153" s="14">
        <f t="shared" si="13"/>
        <v>0</v>
      </c>
      <c r="I153" s="119"/>
      <c r="J153" s="14">
        <f t="shared" si="14"/>
        <v>0</v>
      </c>
      <c r="K153" s="14">
        <f t="shared" si="15"/>
        <v>0</v>
      </c>
      <c r="L153" s="14">
        <f t="shared" si="15"/>
        <v>0</v>
      </c>
      <c r="M153" s="15" t="s">
        <v>80</v>
      </c>
      <c r="N153" s="1" t="s">
        <v>81</v>
      </c>
      <c r="O153" s="1" t="s">
        <v>50</v>
      </c>
      <c r="P153" s="1" t="s">
        <v>50</v>
      </c>
      <c r="Q153" s="1" t="s">
        <v>175</v>
      </c>
      <c r="R153" s="1" t="s">
        <v>61</v>
      </c>
      <c r="S153" s="1" t="s">
        <v>62</v>
      </c>
      <c r="T153" s="1" t="s">
        <v>62</v>
      </c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1" t="s">
        <v>50</v>
      </c>
      <c r="AS153" s="1" t="s">
        <v>50</v>
      </c>
      <c r="AT153" s="2"/>
      <c r="AU153" s="1" t="s">
        <v>191</v>
      </c>
      <c r="AV153" s="2">
        <v>61</v>
      </c>
    </row>
    <row r="154" spans="1:48" ht="30" customHeight="1">
      <c r="A154" s="15" t="s">
        <v>83</v>
      </c>
      <c r="B154" s="15" t="s">
        <v>84</v>
      </c>
      <c r="C154" s="15" t="s">
        <v>85</v>
      </c>
      <c r="D154" s="13">
        <v>1</v>
      </c>
      <c r="E154" s="119"/>
      <c r="F154" s="14">
        <f t="shared" si="12"/>
        <v>0</v>
      </c>
      <c r="G154" s="119"/>
      <c r="H154" s="14">
        <f t="shared" si="13"/>
        <v>0</v>
      </c>
      <c r="I154" s="119"/>
      <c r="J154" s="14">
        <f t="shared" si="14"/>
        <v>0</v>
      </c>
      <c r="K154" s="14">
        <f t="shared" si="15"/>
        <v>0</v>
      </c>
      <c r="L154" s="14">
        <f t="shared" si="15"/>
        <v>0</v>
      </c>
      <c r="M154" s="15" t="s">
        <v>86</v>
      </c>
      <c r="N154" s="1" t="s">
        <v>87</v>
      </c>
      <c r="O154" s="1" t="s">
        <v>50</v>
      </c>
      <c r="P154" s="1" t="s">
        <v>50</v>
      </c>
      <c r="Q154" s="1" t="s">
        <v>175</v>
      </c>
      <c r="R154" s="1" t="s">
        <v>61</v>
      </c>
      <c r="S154" s="1" t="s">
        <v>62</v>
      </c>
      <c r="T154" s="1" t="s">
        <v>62</v>
      </c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1" t="s">
        <v>50</v>
      </c>
      <c r="AS154" s="1" t="s">
        <v>50</v>
      </c>
      <c r="AT154" s="2"/>
      <c r="AU154" s="1" t="s">
        <v>192</v>
      </c>
      <c r="AV154" s="2">
        <v>62</v>
      </c>
    </row>
    <row r="155" spans="1:48" ht="30" customHeight="1">
      <c r="A155" s="13"/>
      <c r="B155" s="13"/>
      <c r="C155" s="13"/>
      <c r="D155" s="13"/>
      <c r="E155" s="119"/>
      <c r="F155" s="14"/>
      <c r="G155" s="119"/>
      <c r="H155" s="14"/>
      <c r="I155" s="119"/>
      <c r="J155" s="14"/>
      <c r="K155" s="14"/>
      <c r="L155" s="14"/>
      <c r="M155" s="13"/>
    </row>
    <row r="156" spans="1:48" ht="30" customHeight="1">
      <c r="A156" s="13"/>
      <c r="B156" s="13"/>
      <c r="C156" s="13"/>
      <c r="D156" s="13"/>
      <c r="E156" s="119"/>
      <c r="F156" s="14"/>
      <c r="G156" s="119"/>
      <c r="H156" s="14"/>
      <c r="I156" s="119"/>
      <c r="J156" s="14"/>
      <c r="K156" s="14"/>
      <c r="L156" s="14"/>
      <c r="M156" s="13"/>
    </row>
    <row r="157" spans="1:48" ht="30" customHeight="1">
      <c r="A157" s="13"/>
      <c r="B157" s="13"/>
      <c r="C157" s="13"/>
      <c r="D157" s="13"/>
      <c r="E157" s="119"/>
      <c r="F157" s="14"/>
      <c r="G157" s="119"/>
      <c r="H157" s="14"/>
      <c r="I157" s="119"/>
      <c r="J157" s="14"/>
      <c r="K157" s="14"/>
      <c r="L157" s="14"/>
      <c r="M157" s="13"/>
    </row>
    <row r="158" spans="1:48" ht="30" customHeight="1">
      <c r="A158" s="13"/>
      <c r="B158" s="13"/>
      <c r="C158" s="13"/>
      <c r="D158" s="13"/>
      <c r="E158" s="119"/>
      <c r="F158" s="14"/>
      <c r="G158" s="119"/>
      <c r="H158" s="14"/>
      <c r="I158" s="119"/>
      <c r="J158" s="14"/>
      <c r="K158" s="14"/>
      <c r="L158" s="14"/>
      <c r="M158" s="13"/>
    </row>
    <row r="159" spans="1:48" ht="30" customHeight="1">
      <c r="A159" s="13"/>
      <c r="B159" s="13"/>
      <c r="C159" s="13"/>
      <c r="D159" s="13"/>
      <c r="E159" s="119"/>
      <c r="F159" s="14"/>
      <c r="G159" s="119"/>
      <c r="H159" s="14"/>
      <c r="I159" s="119"/>
      <c r="J159" s="14"/>
      <c r="K159" s="14"/>
      <c r="L159" s="14"/>
      <c r="M159" s="13"/>
    </row>
    <row r="160" spans="1:48" ht="30" customHeight="1">
      <c r="A160" s="13"/>
      <c r="B160" s="13"/>
      <c r="C160" s="13"/>
      <c r="D160" s="13"/>
      <c r="E160" s="119"/>
      <c r="F160" s="14"/>
      <c r="G160" s="119"/>
      <c r="H160" s="14"/>
      <c r="I160" s="119"/>
      <c r="J160" s="14"/>
      <c r="K160" s="14"/>
      <c r="L160" s="14"/>
      <c r="M160" s="13"/>
    </row>
    <row r="161" spans="1:48" ht="30" customHeight="1">
      <c r="A161" s="13"/>
      <c r="B161" s="13"/>
      <c r="C161" s="13"/>
      <c r="D161" s="13"/>
      <c r="E161" s="119"/>
      <c r="F161" s="14"/>
      <c r="G161" s="119"/>
      <c r="H161" s="14"/>
      <c r="I161" s="119"/>
      <c r="J161" s="14"/>
      <c r="K161" s="14"/>
      <c r="L161" s="14"/>
      <c r="M161" s="13"/>
    </row>
    <row r="162" spans="1:48" ht="30" customHeight="1">
      <c r="A162" s="13"/>
      <c r="B162" s="13"/>
      <c r="C162" s="13"/>
      <c r="D162" s="13"/>
      <c r="E162" s="119"/>
      <c r="F162" s="14"/>
      <c r="G162" s="119"/>
      <c r="H162" s="14"/>
      <c r="I162" s="119"/>
      <c r="J162" s="14"/>
      <c r="K162" s="14"/>
      <c r="L162" s="14"/>
      <c r="M162" s="13"/>
    </row>
    <row r="163" spans="1:48" ht="30" customHeight="1">
      <c r="A163" s="13"/>
      <c r="B163" s="13"/>
      <c r="C163" s="13"/>
      <c r="D163" s="13"/>
      <c r="E163" s="119"/>
      <c r="F163" s="14"/>
      <c r="G163" s="119"/>
      <c r="H163" s="14"/>
      <c r="I163" s="119"/>
      <c r="J163" s="14"/>
      <c r="K163" s="14"/>
      <c r="L163" s="14"/>
      <c r="M163" s="13"/>
    </row>
    <row r="164" spans="1:48" ht="30" customHeight="1">
      <c r="A164" s="13"/>
      <c r="B164" s="13"/>
      <c r="C164" s="13"/>
      <c r="D164" s="13"/>
      <c r="E164" s="119"/>
      <c r="F164" s="14"/>
      <c r="G164" s="119"/>
      <c r="H164" s="14"/>
      <c r="I164" s="119"/>
      <c r="J164" s="14"/>
      <c r="K164" s="14"/>
      <c r="L164" s="14"/>
      <c r="M164" s="13"/>
    </row>
    <row r="165" spans="1:48" ht="30" customHeight="1">
      <c r="A165" s="13"/>
      <c r="B165" s="13"/>
      <c r="C165" s="13"/>
      <c r="D165" s="13"/>
      <c r="E165" s="119"/>
      <c r="F165" s="14"/>
      <c r="G165" s="119"/>
      <c r="H165" s="14"/>
      <c r="I165" s="119"/>
      <c r="J165" s="14"/>
      <c r="K165" s="14"/>
      <c r="L165" s="14"/>
      <c r="M165" s="13"/>
    </row>
    <row r="166" spans="1:48" ht="30" customHeight="1">
      <c r="A166" s="13"/>
      <c r="B166" s="13"/>
      <c r="C166" s="13"/>
      <c r="D166" s="13"/>
      <c r="E166" s="119"/>
      <c r="F166" s="14"/>
      <c r="G166" s="119"/>
      <c r="H166" s="14"/>
      <c r="I166" s="119"/>
      <c r="J166" s="14"/>
      <c r="K166" s="14"/>
      <c r="L166" s="14"/>
      <c r="M166" s="13"/>
    </row>
    <row r="167" spans="1:48" ht="30" customHeight="1">
      <c r="A167" s="13"/>
      <c r="B167" s="13"/>
      <c r="C167" s="13"/>
      <c r="D167" s="13"/>
      <c r="E167" s="119"/>
      <c r="F167" s="14"/>
      <c r="G167" s="119"/>
      <c r="H167" s="14"/>
      <c r="I167" s="119"/>
      <c r="J167" s="14"/>
      <c r="K167" s="14"/>
      <c r="L167" s="14"/>
      <c r="M167" s="13"/>
    </row>
    <row r="168" spans="1:48" ht="30" customHeight="1">
      <c r="A168" s="13"/>
      <c r="B168" s="13"/>
      <c r="C168" s="13"/>
      <c r="D168" s="13"/>
      <c r="E168" s="119"/>
      <c r="F168" s="14"/>
      <c r="G168" s="119"/>
      <c r="H168" s="14"/>
      <c r="I168" s="119"/>
      <c r="J168" s="14"/>
      <c r="K168" s="14"/>
      <c r="L168" s="14"/>
      <c r="M168" s="13"/>
    </row>
    <row r="169" spans="1:48" ht="30" customHeight="1">
      <c r="A169" s="13"/>
      <c r="B169" s="13"/>
      <c r="C169" s="13"/>
      <c r="D169" s="13"/>
      <c r="E169" s="119"/>
      <c r="F169" s="14"/>
      <c r="G169" s="119"/>
      <c r="H169" s="14"/>
      <c r="I169" s="119"/>
      <c r="J169" s="14"/>
      <c r="K169" s="14"/>
      <c r="L169" s="14"/>
      <c r="M169" s="13"/>
    </row>
    <row r="170" spans="1:48" ht="30" customHeight="1">
      <c r="A170" s="13"/>
      <c r="B170" s="13"/>
      <c r="C170" s="13"/>
      <c r="D170" s="13"/>
      <c r="E170" s="119"/>
      <c r="F170" s="14"/>
      <c r="G170" s="119"/>
      <c r="H170" s="14"/>
      <c r="I170" s="119"/>
      <c r="J170" s="14"/>
      <c r="K170" s="14"/>
      <c r="L170" s="14"/>
      <c r="M170" s="13"/>
    </row>
    <row r="171" spans="1:48" ht="30" customHeight="1">
      <c r="A171" s="15" t="s">
        <v>89</v>
      </c>
      <c r="B171" s="13"/>
      <c r="C171" s="13"/>
      <c r="D171" s="13"/>
      <c r="E171" s="119"/>
      <c r="F171" s="14">
        <f>SUMIF(AR149:AR170,"",F149:F170)</f>
        <v>0</v>
      </c>
      <c r="G171" s="119"/>
      <c r="H171" s="14">
        <f>SUMIF(AR149:AR170,"",H149:H170)</f>
        <v>0</v>
      </c>
      <c r="I171" s="119"/>
      <c r="J171" s="14">
        <f>SUMIF(AR149:AR170,"",J149:J170)</f>
        <v>0</v>
      </c>
      <c r="K171" s="14"/>
      <c r="L171" s="14">
        <f>SUMIF(AR149:AR170,"",L149:L170)</f>
        <v>0</v>
      </c>
      <c r="M171" s="13"/>
      <c r="N171" t="s">
        <v>90</v>
      </c>
    </row>
    <row r="172" spans="1:48" ht="30" customHeight="1">
      <c r="A172" s="15" t="s">
        <v>193</v>
      </c>
      <c r="B172" s="75" t="s">
        <v>589</v>
      </c>
      <c r="C172" s="13"/>
      <c r="D172" s="13"/>
      <c r="E172" s="119"/>
      <c r="F172" s="14"/>
      <c r="G172" s="119"/>
      <c r="H172" s="14"/>
      <c r="I172" s="119"/>
      <c r="J172" s="14"/>
      <c r="K172" s="14"/>
      <c r="L172" s="14"/>
      <c r="M172" s="13"/>
      <c r="N172" s="2"/>
      <c r="O172" s="2"/>
      <c r="P172" s="2"/>
      <c r="Q172" s="1" t="s">
        <v>194</v>
      </c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</row>
    <row r="173" spans="1:48" ht="30" customHeight="1">
      <c r="A173" s="15" t="s">
        <v>93</v>
      </c>
      <c r="B173" s="15" t="s">
        <v>50</v>
      </c>
      <c r="C173" s="15" t="s">
        <v>58</v>
      </c>
      <c r="D173" s="13">
        <v>72</v>
      </c>
      <c r="E173" s="119"/>
      <c r="F173" s="14">
        <f>TRUNC(E173*D173, 0)</f>
        <v>0</v>
      </c>
      <c r="G173" s="119"/>
      <c r="H173" s="14">
        <f>TRUNC(G173*D173, 0)</f>
        <v>0</v>
      </c>
      <c r="I173" s="119"/>
      <c r="J173" s="14">
        <f>TRUNC(I173*D173, 0)</f>
        <v>0</v>
      </c>
      <c r="K173" s="14">
        <f t="shared" ref="K173:L175" si="16">TRUNC(E173+G173+I173, 0)</f>
        <v>0</v>
      </c>
      <c r="L173" s="14">
        <f t="shared" si="16"/>
        <v>0</v>
      </c>
      <c r="M173" s="15" t="s">
        <v>94</v>
      </c>
      <c r="N173" s="1" t="s">
        <v>95</v>
      </c>
      <c r="O173" s="1" t="s">
        <v>50</v>
      </c>
      <c r="P173" s="1" t="s">
        <v>50</v>
      </c>
      <c r="Q173" s="1" t="s">
        <v>194</v>
      </c>
      <c r="R173" s="1" t="s">
        <v>61</v>
      </c>
      <c r="S173" s="1" t="s">
        <v>62</v>
      </c>
      <c r="T173" s="1" t="s">
        <v>62</v>
      </c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1" t="s">
        <v>50</v>
      </c>
      <c r="AS173" s="1" t="s">
        <v>50</v>
      </c>
      <c r="AT173" s="2"/>
      <c r="AU173" s="1" t="s">
        <v>195</v>
      </c>
      <c r="AV173" s="2">
        <v>64</v>
      </c>
    </row>
    <row r="174" spans="1:48" ht="30" customHeight="1">
      <c r="A174" s="15" t="s">
        <v>97</v>
      </c>
      <c r="B174" s="15" t="s">
        <v>50</v>
      </c>
      <c r="C174" s="15" t="s">
        <v>66</v>
      </c>
      <c r="D174" s="13">
        <v>13</v>
      </c>
      <c r="E174" s="119"/>
      <c r="F174" s="14">
        <f>TRUNC(E174*D174, 0)</f>
        <v>0</v>
      </c>
      <c r="G174" s="119"/>
      <c r="H174" s="14">
        <f>TRUNC(G174*D174, 0)</f>
        <v>0</v>
      </c>
      <c r="I174" s="119"/>
      <c r="J174" s="14">
        <f>TRUNC(I174*D174, 0)</f>
        <v>0</v>
      </c>
      <c r="K174" s="14">
        <f t="shared" si="16"/>
        <v>0</v>
      </c>
      <c r="L174" s="14">
        <f t="shared" si="16"/>
        <v>0</v>
      </c>
      <c r="M174" s="15" t="s">
        <v>98</v>
      </c>
      <c r="N174" s="1" t="s">
        <v>99</v>
      </c>
      <c r="O174" s="1" t="s">
        <v>50</v>
      </c>
      <c r="P174" s="1" t="s">
        <v>50</v>
      </c>
      <c r="Q174" s="1" t="s">
        <v>194</v>
      </c>
      <c r="R174" s="1" t="s">
        <v>61</v>
      </c>
      <c r="S174" s="1" t="s">
        <v>62</v>
      </c>
      <c r="T174" s="1" t="s">
        <v>62</v>
      </c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1" t="s">
        <v>50</v>
      </c>
      <c r="AS174" s="1" t="s">
        <v>50</v>
      </c>
      <c r="AT174" s="2"/>
      <c r="AU174" s="1" t="s">
        <v>196</v>
      </c>
      <c r="AV174" s="2">
        <v>65</v>
      </c>
    </row>
    <row r="175" spans="1:48" ht="30" customHeight="1">
      <c r="A175" s="15" t="s">
        <v>107</v>
      </c>
      <c r="B175" s="15" t="s">
        <v>50</v>
      </c>
      <c r="C175" s="15" t="s">
        <v>108</v>
      </c>
      <c r="D175" s="13">
        <v>2.1059999999999999</v>
      </c>
      <c r="E175" s="119"/>
      <c r="F175" s="14">
        <f>TRUNC(E175*D175, 0)</f>
        <v>0</v>
      </c>
      <c r="G175" s="119"/>
      <c r="H175" s="14">
        <f>TRUNC(G175*D175, 0)</f>
        <v>0</v>
      </c>
      <c r="I175" s="119"/>
      <c r="J175" s="14">
        <f>TRUNC(I175*D175, 0)</f>
        <v>0</v>
      </c>
      <c r="K175" s="14">
        <f t="shared" si="16"/>
        <v>0</v>
      </c>
      <c r="L175" s="14">
        <f t="shared" si="16"/>
        <v>0</v>
      </c>
      <c r="M175" s="15" t="s">
        <v>50</v>
      </c>
      <c r="N175" s="1" t="s">
        <v>109</v>
      </c>
      <c r="O175" s="1" t="s">
        <v>50</v>
      </c>
      <c r="P175" s="1" t="s">
        <v>50</v>
      </c>
      <c r="Q175" s="1" t="s">
        <v>194</v>
      </c>
      <c r="R175" s="1" t="s">
        <v>62</v>
      </c>
      <c r="S175" s="1" t="s">
        <v>62</v>
      </c>
      <c r="T175" s="1" t="s">
        <v>61</v>
      </c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1" t="s">
        <v>50</v>
      </c>
      <c r="AS175" s="1" t="s">
        <v>50</v>
      </c>
      <c r="AT175" s="2"/>
      <c r="AU175" s="1" t="s">
        <v>197</v>
      </c>
      <c r="AV175" s="2">
        <v>75</v>
      </c>
    </row>
    <row r="176" spans="1:48" ht="30" customHeight="1">
      <c r="A176" s="13"/>
      <c r="B176" s="13"/>
      <c r="C176" s="13"/>
      <c r="D176" s="13"/>
      <c r="E176" s="119"/>
      <c r="F176" s="14"/>
      <c r="G176" s="119"/>
      <c r="H176" s="14"/>
      <c r="I176" s="119"/>
      <c r="J176" s="14"/>
      <c r="K176" s="14"/>
      <c r="L176" s="14"/>
      <c r="M176" s="13"/>
    </row>
    <row r="177" spans="1:13" ht="30" customHeight="1">
      <c r="A177" s="13"/>
      <c r="B177" s="13"/>
      <c r="C177" s="13"/>
      <c r="D177" s="13"/>
      <c r="E177" s="119"/>
      <c r="F177" s="14"/>
      <c r="G177" s="119"/>
      <c r="H177" s="14"/>
      <c r="I177" s="119"/>
      <c r="J177" s="14"/>
      <c r="K177" s="14"/>
      <c r="L177" s="14"/>
      <c r="M177" s="13"/>
    </row>
    <row r="178" spans="1:13" ht="30" customHeight="1">
      <c r="A178" s="13"/>
      <c r="B178" s="13"/>
      <c r="C178" s="13"/>
      <c r="D178" s="13"/>
      <c r="E178" s="119"/>
      <c r="F178" s="14"/>
      <c r="G178" s="119"/>
      <c r="H178" s="14"/>
      <c r="I178" s="119"/>
      <c r="J178" s="14"/>
      <c r="K178" s="14"/>
      <c r="L178" s="14"/>
      <c r="M178" s="13"/>
    </row>
    <row r="179" spans="1:13" ht="30" customHeight="1">
      <c r="A179" s="13"/>
      <c r="B179" s="13"/>
      <c r="C179" s="13"/>
      <c r="D179" s="13"/>
      <c r="E179" s="119"/>
      <c r="F179" s="14"/>
      <c r="G179" s="119"/>
      <c r="H179" s="14"/>
      <c r="I179" s="119"/>
      <c r="J179" s="14"/>
      <c r="K179" s="14"/>
      <c r="L179" s="14"/>
      <c r="M179" s="13"/>
    </row>
    <row r="180" spans="1:13" ht="30" customHeight="1">
      <c r="A180" s="13"/>
      <c r="B180" s="13"/>
      <c r="C180" s="13"/>
      <c r="D180" s="13"/>
      <c r="E180" s="119"/>
      <c r="F180" s="14"/>
      <c r="G180" s="119"/>
      <c r="H180" s="14"/>
      <c r="I180" s="119"/>
      <c r="J180" s="14"/>
      <c r="K180" s="14"/>
      <c r="L180" s="14"/>
      <c r="M180" s="13"/>
    </row>
    <row r="181" spans="1:13" ht="30" customHeight="1">
      <c r="A181" s="13"/>
      <c r="B181" s="13"/>
      <c r="C181" s="13"/>
      <c r="D181" s="13"/>
      <c r="E181" s="119"/>
      <c r="F181" s="14"/>
      <c r="G181" s="119"/>
      <c r="H181" s="14"/>
      <c r="I181" s="119"/>
      <c r="J181" s="14"/>
      <c r="K181" s="14"/>
      <c r="L181" s="14"/>
      <c r="M181" s="13"/>
    </row>
    <row r="182" spans="1:13" ht="30" customHeight="1">
      <c r="A182" s="13"/>
      <c r="B182" s="13"/>
      <c r="C182" s="13"/>
      <c r="D182" s="13"/>
      <c r="E182" s="119"/>
      <c r="F182" s="14"/>
      <c r="G182" s="119"/>
      <c r="H182" s="14"/>
      <c r="I182" s="119"/>
      <c r="J182" s="14"/>
      <c r="K182" s="14"/>
      <c r="L182" s="14"/>
      <c r="M182" s="13"/>
    </row>
    <row r="183" spans="1:13" ht="30" customHeight="1">
      <c r="A183" s="13"/>
      <c r="B183" s="13"/>
      <c r="C183" s="13"/>
      <c r="D183" s="13"/>
      <c r="E183" s="119"/>
      <c r="F183" s="14"/>
      <c r="G183" s="119"/>
      <c r="H183" s="14"/>
      <c r="I183" s="119"/>
      <c r="J183" s="14"/>
      <c r="K183" s="14"/>
      <c r="L183" s="14"/>
      <c r="M183" s="13"/>
    </row>
    <row r="184" spans="1:13" ht="30" customHeight="1">
      <c r="A184" s="13"/>
      <c r="B184" s="13"/>
      <c r="C184" s="13"/>
      <c r="D184" s="13"/>
      <c r="E184" s="119"/>
      <c r="F184" s="14"/>
      <c r="G184" s="119"/>
      <c r="H184" s="14"/>
      <c r="I184" s="119"/>
      <c r="J184" s="14"/>
      <c r="K184" s="14"/>
      <c r="L184" s="14"/>
      <c r="M184" s="13"/>
    </row>
    <row r="185" spans="1:13" ht="30" customHeight="1">
      <c r="A185" s="13"/>
      <c r="B185" s="13"/>
      <c r="C185" s="13"/>
      <c r="D185" s="13"/>
      <c r="E185" s="119"/>
      <c r="F185" s="14"/>
      <c r="G185" s="119"/>
      <c r="H185" s="14"/>
      <c r="I185" s="119"/>
      <c r="J185" s="14"/>
      <c r="K185" s="14"/>
      <c r="L185" s="14"/>
      <c r="M185" s="13"/>
    </row>
    <row r="186" spans="1:13" ht="30" customHeight="1">
      <c r="A186" s="13"/>
      <c r="B186" s="13"/>
      <c r="C186" s="13"/>
      <c r="D186" s="13"/>
      <c r="E186" s="119"/>
      <c r="F186" s="14"/>
      <c r="G186" s="119"/>
      <c r="H186" s="14"/>
      <c r="I186" s="119"/>
      <c r="J186" s="14"/>
      <c r="K186" s="14"/>
      <c r="L186" s="14"/>
      <c r="M186" s="13"/>
    </row>
    <row r="187" spans="1:13" ht="30" customHeight="1">
      <c r="A187" s="13"/>
      <c r="B187" s="13"/>
      <c r="C187" s="13"/>
      <c r="D187" s="13"/>
      <c r="E187" s="119"/>
      <c r="F187" s="14"/>
      <c r="G187" s="119"/>
      <c r="H187" s="14"/>
      <c r="I187" s="119"/>
      <c r="J187" s="14"/>
      <c r="K187" s="14"/>
      <c r="L187" s="14"/>
      <c r="M187" s="13"/>
    </row>
    <row r="188" spans="1:13" ht="30" customHeight="1">
      <c r="A188" s="13"/>
      <c r="B188" s="13"/>
      <c r="C188" s="13"/>
      <c r="D188" s="13"/>
      <c r="E188" s="119"/>
      <c r="F188" s="14"/>
      <c r="G188" s="119"/>
      <c r="H188" s="14"/>
      <c r="I188" s="119"/>
      <c r="J188" s="14"/>
      <c r="K188" s="14"/>
      <c r="L188" s="14"/>
      <c r="M188" s="13"/>
    </row>
    <row r="189" spans="1:13" ht="30" customHeight="1">
      <c r="A189" s="13"/>
      <c r="B189" s="13"/>
      <c r="C189" s="13"/>
      <c r="D189" s="13"/>
      <c r="E189" s="119"/>
      <c r="F189" s="14"/>
      <c r="G189" s="119"/>
      <c r="H189" s="14"/>
      <c r="I189" s="119"/>
      <c r="J189" s="14"/>
      <c r="K189" s="14"/>
      <c r="L189" s="14"/>
      <c r="M189" s="13"/>
    </row>
    <row r="190" spans="1:13" ht="30" customHeight="1">
      <c r="A190" s="13"/>
      <c r="B190" s="13"/>
      <c r="C190" s="13"/>
      <c r="D190" s="13"/>
      <c r="E190" s="119"/>
      <c r="F190" s="14"/>
      <c r="G190" s="119"/>
      <c r="H190" s="14"/>
      <c r="I190" s="119"/>
      <c r="J190" s="14"/>
      <c r="K190" s="14"/>
      <c r="L190" s="14"/>
      <c r="M190" s="13"/>
    </row>
    <row r="191" spans="1:13" ht="30" customHeight="1">
      <c r="A191" s="13"/>
      <c r="B191" s="13"/>
      <c r="C191" s="13"/>
      <c r="D191" s="13"/>
      <c r="E191" s="119"/>
      <c r="F191" s="14"/>
      <c r="G191" s="119"/>
      <c r="H191" s="14"/>
      <c r="I191" s="119"/>
      <c r="J191" s="14"/>
      <c r="K191" s="14"/>
      <c r="L191" s="14"/>
      <c r="M191" s="13"/>
    </row>
    <row r="192" spans="1:13" ht="30" customHeight="1">
      <c r="A192" s="13"/>
      <c r="B192" s="13"/>
      <c r="C192" s="13"/>
      <c r="D192" s="13"/>
      <c r="E192" s="119"/>
      <c r="F192" s="14"/>
      <c r="G192" s="119"/>
      <c r="H192" s="14"/>
      <c r="I192" s="119"/>
      <c r="J192" s="14"/>
      <c r="K192" s="14"/>
      <c r="L192" s="14"/>
      <c r="M192" s="13"/>
    </row>
    <row r="193" spans="1:48" ht="30" customHeight="1">
      <c r="A193" s="13"/>
      <c r="B193" s="13"/>
      <c r="C193" s="13"/>
      <c r="D193" s="13"/>
      <c r="E193" s="119"/>
      <c r="F193" s="14"/>
      <c r="G193" s="119"/>
      <c r="H193" s="14"/>
      <c r="I193" s="119"/>
      <c r="J193" s="14"/>
      <c r="K193" s="14"/>
      <c r="L193" s="14"/>
      <c r="M193" s="13"/>
    </row>
    <row r="194" spans="1:48" ht="30" customHeight="1">
      <c r="A194" s="13"/>
      <c r="B194" s="13"/>
      <c r="C194" s="13"/>
      <c r="D194" s="13"/>
      <c r="E194" s="119"/>
      <c r="F194" s="14"/>
      <c r="G194" s="119"/>
      <c r="H194" s="14"/>
      <c r="I194" s="119"/>
      <c r="J194" s="14"/>
      <c r="K194" s="14"/>
      <c r="L194" s="14"/>
      <c r="M194" s="13"/>
    </row>
    <row r="195" spans="1:48" ht="30" customHeight="1">
      <c r="A195" s="15" t="s">
        <v>89</v>
      </c>
      <c r="B195" s="13"/>
      <c r="C195" s="13"/>
      <c r="D195" s="13"/>
      <c r="E195" s="119"/>
      <c r="F195" s="14">
        <f>SUMIF(AR173:AR194,"",F173:F194)</f>
        <v>0</v>
      </c>
      <c r="G195" s="119"/>
      <c r="H195" s="14">
        <f>SUMIF(AR173:AR194,"",H173:H194)</f>
        <v>0</v>
      </c>
      <c r="I195" s="119"/>
      <c r="J195" s="14">
        <f>SUMIF(AR173:AR194,"",J173:J194)</f>
        <v>0</v>
      </c>
      <c r="K195" s="14"/>
      <c r="L195" s="14">
        <f>SUMIF(AR173:AR194,"",L173:L194)</f>
        <v>0</v>
      </c>
      <c r="M195" s="13"/>
      <c r="N195" t="s">
        <v>90</v>
      </c>
    </row>
    <row r="196" spans="1:48" ht="30" customHeight="1">
      <c r="A196" s="15" t="s">
        <v>198</v>
      </c>
      <c r="B196" s="76" t="s">
        <v>589</v>
      </c>
      <c r="C196" s="13"/>
      <c r="D196" s="13"/>
      <c r="E196" s="119"/>
      <c r="F196" s="14"/>
      <c r="G196" s="119"/>
      <c r="H196" s="14"/>
      <c r="I196" s="119"/>
      <c r="J196" s="14"/>
      <c r="K196" s="14"/>
      <c r="L196" s="14"/>
      <c r="M196" s="13"/>
      <c r="N196" s="2"/>
      <c r="O196" s="2"/>
      <c r="P196" s="2"/>
      <c r="Q196" s="1" t="s">
        <v>199</v>
      </c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</row>
    <row r="197" spans="1:48" ht="30" customHeight="1">
      <c r="A197" s="15" t="s">
        <v>113</v>
      </c>
      <c r="B197" s="15" t="s">
        <v>114</v>
      </c>
      <c r="C197" s="15" t="s">
        <v>103</v>
      </c>
      <c r="D197" s="13">
        <v>4</v>
      </c>
      <c r="E197" s="119"/>
      <c r="F197" s="14">
        <f>TRUNC(E197*D197, 0)</f>
        <v>0</v>
      </c>
      <c r="G197" s="119"/>
      <c r="H197" s="14">
        <f>TRUNC(G197*D197, 0)</f>
        <v>0</v>
      </c>
      <c r="I197" s="119"/>
      <c r="J197" s="14">
        <f>TRUNC(I197*D197, 0)</f>
        <v>0</v>
      </c>
      <c r="K197" s="14">
        <f t="shared" ref="K197:L201" si="17">TRUNC(E197+G197+I197, 0)</f>
        <v>0</v>
      </c>
      <c r="L197" s="14">
        <f t="shared" si="17"/>
        <v>0</v>
      </c>
      <c r="M197" s="15" t="s">
        <v>50</v>
      </c>
      <c r="N197" s="1" t="s">
        <v>115</v>
      </c>
      <c r="O197" s="1" t="s">
        <v>50</v>
      </c>
      <c r="P197" s="1" t="s">
        <v>50</v>
      </c>
      <c r="Q197" s="1" t="s">
        <v>199</v>
      </c>
      <c r="R197" s="1" t="s">
        <v>62</v>
      </c>
      <c r="S197" s="1" t="s">
        <v>62</v>
      </c>
      <c r="T197" s="1" t="s">
        <v>61</v>
      </c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1" t="s">
        <v>50</v>
      </c>
      <c r="AS197" s="1" t="s">
        <v>50</v>
      </c>
      <c r="AT197" s="2"/>
      <c r="AU197" s="1" t="s">
        <v>200</v>
      </c>
      <c r="AV197" s="2">
        <v>67</v>
      </c>
    </row>
    <row r="198" spans="1:48" ht="30" customHeight="1">
      <c r="A198" s="15" t="s">
        <v>125</v>
      </c>
      <c r="B198" s="15" t="s">
        <v>126</v>
      </c>
      <c r="C198" s="15" t="s">
        <v>127</v>
      </c>
      <c r="D198" s="13">
        <v>2</v>
      </c>
      <c r="E198" s="119"/>
      <c r="F198" s="14">
        <f>TRUNC(E198*D198, 0)</f>
        <v>0</v>
      </c>
      <c r="G198" s="119"/>
      <c r="H198" s="14">
        <f>TRUNC(G198*D198, 0)</f>
        <v>0</v>
      </c>
      <c r="I198" s="119"/>
      <c r="J198" s="14">
        <f>TRUNC(I198*D198, 0)</f>
        <v>0</v>
      </c>
      <c r="K198" s="14">
        <f t="shared" si="17"/>
        <v>0</v>
      </c>
      <c r="L198" s="14">
        <f t="shared" si="17"/>
        <v>0</v>
      </c>
      <c r="M198" s="15" t="s">
        <v>128</v>
      </c>
      <c r="N198" s="1" t="s">
        <v>129</v>
      </c>
      <c r="O198" s="1" t="s">
        <v>50</v>
      </c>
      <c r="P198" s="1" t="s">
        <v>50</v>
      </c>
      <c r="Q198" s="1" t="s">
        <v>199</v>
      </c>
      <c r="R198" s="1" t="s">
        <v>61</v>
      </c>
      <c r="S198" s="1" t="s">
        <v>62</v>
      </c>
      <c r="T198" s="1" t="s">
        <v>62</v>
      </c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1" t="s">
        <v>50</v>
      </c>
      <c r="AS198" s="1" t="s">
        <v>50</v>
      </c>
      <c r="AT198" s="2"/>
      <c r="AU198" s="1" t="s">
        <v>201</v>
      </c>
      <c r="AV198" s="2">
        <v>68</v>
      </c>
    </row>
    <row r="199" spans="1:48" ht="30" customHeight="1">
      <c r="A199" s="15" t="s">
        <v>131</v>
      </c>
      <c r="B199" s="15" t="s">
        <v>132</v>
      </c>
      <c r="C199" s="15" t="s">
        <v>103</v>
      </c>
      <c r="D199" s="13">
        <v>1</v>
      </c>
      <c r="E199" s="119"/>
      <c r="F199" s="14">
        <f>TRUNC(E199*D199, 0)</f>
        <v>0</v>
      </c>
      <c r="G199" s="119"/>
      <c r="H199" s="14">
        <f>TRUNC(G199*D199, 0)</f>
        <v>0</v>
      </c>
      <c r="I199" s="119"/>
      <c r="J199" s="14">
        <f>TRUNC(I199*D199, 0)</f>
        <v>0</v>
      </c>
      <c r="K199" s="14">
        <f t="shared" si="17"/>
        <v>0</v>
      </c>
      <c r="L199" s="14">
        <f t="shared" si="17"/>
        <v>0</v>
      </c>
      <c r="M199" s="15" t="s">
        <v>133</v>
      </c>
      <c r="N199" s="1" t="s">
        <v>134</v>
      </c>
      <c r="O199" s="1" t="s">
        <v>50</v>
      </c>
      <c r="P199" s="1" t="s">
        <v>50</v>
      </c>
      <c r="Q199" s="1" t="s">
        <v>199</v>
      </c>
      <c r="R199" s="1" t="s">
        <v>61</v>
      </c>
      <c r="S199" s="1" t="s">
        <v>62</v>
      </c>
      <c r="T199" s="1" t="s">
        <v>62</v>
      </c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1" t="s">
        <v>50</v>
      </c>
      <c r="AS199" s="1" t="s">
        <v>50</v>
      </c>
      <c r="AT199" s="2"/>
      <c r="AU199" s="1" t="s">
        <v>202</v>
      </c>
      <c r="AV199" s="2">
        <v>69</v>
      </c>
    </row>
    <row r="200" spans="1:48" ht="30" customHeight="1">
      <c r="A200" s="15" t="s">
        <v>140</v>
      </c>
      <c r="B200" s="15" t="s">
        <v>141</v>
      </c>
      <c r="C200" s="15" t="s">
        <v>103</v>
      </c>
      <c r="D200" s="13">
        <v>36</v>
      </c>
      <c r="E200" s="119"/>
      <c r="F200" s="14">
        <f>TRUNC(E200*D200, 0)</f>
        <v>0</v>
      </c>
      <c r="G200" s="119"/>
      <c r="H200" s="14">
        <f>TRUNC(G200*D200, 0)</f>
        <v>0</v>
      </c>
      <c r="I200" s="119"/>
      <c r="J200" s="14">
        <f>TRUNC(I200*D200, 0)</f>
        <v>0</v>
      </c>
      <c r="K200" s="14">
        <f t="shared" si="17"/>
        <v>0</v>
      </c>
      <c r="L200" s="14">
        <f t="shared" si="17"/>
        <v>0</v>
      </c>
      <c r="M200" s="15" t="s">
        <v>142</v>
      </c>
      <c r="N200" s="1" t="s">
        <v>143</v>
      </c>
      <c r="O200" s="1" t="s">
        <v>50</v>
      </c>
      <c r="P200" s="1" t="s">
        <v>50</v>
      </c>
      <c r="Q200" s="1" t="s">
        <v>199</v>
      </c>
      <c r="R200" s="1" t="s">
        <v>61</v>
      </c>
      <c r="S200" s="1" t="s">
        <v>62</v>
      </c>
      <c r="T200" s="1" t="s">
        <v>62</v>
      </c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1" t="s">
        <v>50</v>
      </c>
      <c r="AS200" s="1" t="s">
        <v>50</v>
      </c>
      <c r="AT200" s="2"/>
      <c r="AU200" s="1" t="s">
        <v>203</v>
      </c>
      <c r="AV200" s="2">
        <v>70</v>
      </c>
    </row>
    <row r="201" spans="1:48" ht="30" customHeight="1">
      <c r="A201" s="15" t="s">
        <v>140</v>
      </c>
      <c r="B201" s="15" t="s">
        <v>145</v>
      </c>
      <c r="C201" s="15" t="s">
        <v>103</v>
      </c>
      <c r="D201" s="13">
        <v>24</v>
      </c>
      <c r="E201" s="119"/>
      <c r="F201" s="14">
        <f>TRUNC(E201*D201, 0)</f>
        <v>0</v>
      </c>
      <c r="G201" s="119"/>
      <c r="H201" s="14">
        <f>TRUNC(G201*D201, 0)</f>
        <v>0</v>
      </c>
      <c r="I201" s="119"/>
      <c r="J201" s="14">
        <f>TRUNC(I201*D201, 0)</f>
        <v>0</v>
      </c>
      <c r="K201" s="14">
        <f t="shared" si="17"/>
        <v>0</v>
      </c>
      <c r="L201" s="14">
        <f t="shared" si="17"/>
        <v>0</v>
      </c>
      <c r="M201" s="15" t="s">
        <v>146</v>
      </c>
      <c r="N201" s="1" t="s">
        <v>147</v>
      </c>
      <c r="O201" s="1" t="s">
        <v>50</v>
      </c>
      <c r="P201" s="1" t="s">
        <v>50</v>
      </c>
      <c r="Q201" s="1" t="s">
        <v>199</v>
      </c>
      <c r="R201" s="1" t="s">
        <v>61</v>
      </c>
      <c r="S201" s="1" t="s">
        <v>62</v>
      </c>
      <c r="T201" s="1" t="s">
        <v>62</v>
      </c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1" t="s">
        <v>50</v>
      </c>
      <c r="AS201" s="1" t="s">
        <v>50</v>
      </c>
      <c r="AT201" s="2"/>
      <c r="AU201" s="1" t="s">
        <v>204</v>
      </c>
      <c r="AV201" s="2">
        <v>71</v>
      </c>
    </row>
    <row r="202" spans="1:48" ht="30" customHeight="1">
      <c r="A202" s="15"/>
      <c r="B202" s="15"/>
      <c r="C202" s="15"/>
      <c r="D202" s="13"/>
      <c r="E202" s="119"/>
      <c r="F202" s="14"/>
      <c r="G202" s="119"/>
      <c r="H202" s="14"/>
      <c r="I202" s="119"/>
      <c r="J202" s="14"/>
      <c r="K202" s="14"/>
      <c r="L202" s="14"/>
      <c r="M202" s="15"/>
      <c r="N202" s="1" t="s">
        <v>149</v>
      </c>
      <c r="O202" s="1" t="s">
        <v>50</v>
      </c>
      <c r="P202" s="1" t="s">
        <v>50</v>
      </c>
      <c r="Q202" s="1" t="s">
        <v>199</v>
      </c>
      <c r="R202" s="1" t="s">
        <v>61</v>
      </c>
      <c r="S202" s="1" t="s">
        <v>62</v>
      </c>
      <c r="T202" s="1" t="s">
        <v>62</v>
      </c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1" t="s">
        <v>50</v>
      </c>
      <c r="AS202" s="1" t="s">
        <v>50</v>
      </c>
      <c r="AT202" s="2"/>
      <c r="AU202" s="1" t="s">
        <v>205</v>
      </c>
      <c r="AV202" s="2">
        <v>72</v>
      </c>
    </row>
    <row r="203" spans="1:48" ht="30" customHeight="1">
      <c r="A203" s="13"/>
      <c r="B203" s="13"/>
      <c r="C203" s="13"/>
      <c r="D203" s="13"/>
      <c r="E203" s="119"/>
      <c r="F203" s="14"/>
      <c r="G203" s="119"/>
      <c r="H203" s="14"/>
      <c r="I203" s="119"/>
      <c r="J203" s="14"/>
      <c r="K203" s="14"/>
      <c r="L203" s="14"/>
      <c r="M203" s="13"/>
    </row>
    <row r="204" spans="1:48" ht="30" customHeight="1">
      <c r="A204" s="13"/>
      <c r="B204" s="13"/>
      <c r="C204" s="13"/>
      <c r="D204" s="13"/>
      <c r="E204" s="119"/>
      <c r="F204" s="14"/>
      <c r="G204" s="119"/>
      <c r="H204" s="14"/>
      <c r="I204" s="119"/>
      <c r="J204" s="14"/>
      <c r="K204" s="14"/>
      <c r="L204" s="14"/>
      <c r="M204" s="13"/>
    </row>
    <row r="205" spans="1:48" ht="30" customHeight="1">
      <c r="A205" s="13"/>
      <c r="B205" s="13"/>
      <c r="C205" s="13"/>
      <c r="D205" s="13"/>
      <c r="E205" s="119"/>
      <c r="F205" s="14"/>
      <c r="G205" s="119"/>
      <c r="H205" s="14"/>
      <c r="I205" s="119"/>
      <c r="J205" s="14"/>
      <c r="K205" s="14"/>
      <c r="L205" s="14"/>
      <c r="M205" s="13"/>
    </row>
    <row r="206" spans="1:48" ht="30" customHeight="1">
      <c r="A206" s="13"/>
      <c r="B206" s="13"/>
      <c r="C206" s="13"/>
      <c r="D206" s="13"/>
      <c r="E206" s="119"/>
      <c r="F206" s="14"/>
      <c r="G206" s="119"/>
      <c r="H206" s="14"/>
      <c r="I206" s="119"/>
      <c r="J206" s="14"/>
      <c r="K206" s="14"/>
      <c r="L206" s="14"/>
      <c r="M206" s="13"/>
    </row>
    <row r="207" spans="1:48" ht="30" customHeight="1">
      <c r="A207" s="13"/>
      <c r="B207" s="13"/>
      <c r="C207" s="13"/>
      <c r="D207" s="13"/>
      <c r="E207" s="119"/>
      <c r="F207" s="14"/>
      <c r="G207" s="119"/>
      <c r="H207" s="14"/>
      <c r="I207" s="119"/>
      <c r="J207" s="14"/>
      <c r="K207" s="14"/>
      <c r="L207" s="14"/>
      <c r="M207" s="13"/>
    </row>
    <row r="208" spans="1:48" ht="30" customHeight="1">
      <c r="A208" s="13"/>
      <c r="B208" s="13"/>
      <c r="C208" s="13"/>
      <c r="D208" s="13"/>
      <c r="E208" s="119"/>
      <c r="F208" s="14"/>
      <c r="G208" s="119"/>
      <c r="H208" s="14"/>
      <c r="I208" s="119"/>
      <c r="J208" s="14"/>
      <c r="K208" s="14"/>
      <c r="L208" s="14"/>
      <c r="M208" s="13"/>
    </row>
    <row r="209" spans="1:48" ht="30" customHeight="1">
      <c r="A209" s="13"/>
      <c r="B209" s="13"/>
      <c r="C209" s="13"/>
      <c r="D209" s="13"/>
      <c r="E209" s="119"/>
      <c r="F209" s="14"/>
      <c r="G209" s="119"/>
      <c r="H209" s="14"/>
      <c r="I209" s="119"/>
      <c r="J209" s="14"/>
      <c r="K209" s="14"/>
      <c r="L209" s="14"/>
      <c r="M209" s="13"/>
    </row>
    <row r="210" spans="1:48" ht="30" customHeight="1">
      <c r="A210" s="13"/>
      <c r="B210" s="13"/>
      <c r="C210" s="13"/>
      <c r="D210" s="13"/>
      <c r="E210" s="119"/>
      <c r="F210" s="14"/>
      <c r="G210" s="119"/>
      <c r="H210" s="14"/>
      <c r="I210" s="119"/>
      <c r="J210" s="14"/>
      <c r="K210" s="14"/>
      <c r="L210" s="14"/>
      <c r="M210" s="13"/>
    </row>
    <row r="211" spans="1:48" ht="30" customHeight="1">
      <c r="A211" s="13"/>
      <c r="B211" s="13"/>
      <c r="C211" s="13"/>
      <c r="D211" s="13"/>
      <c r="E211" s="119"/>
      <c r="F211" s="14"/>
      <c r="G211" s="119"/>
      <c r="H211" s="14"/>
      <c r="I211" s="119"/>
      <c r="J211" s="14"/>
      <c r="K211" s="14"/>
      <c r="L211" s="14"/>
      <c r="M211" s="13"/>
    </row>
    <row r="212" spans="1:48" ht="30" customHeight="1">
      <c r="A212" s="13"/>
      <c r="B212" s="13"/>
      <c r="C212" s="13"/>
      <c r="D212" s="13"/>
      <c r="E212" s="119"/>
      <c r="F212" s="14"/>
      <c r="G212" s="119"/>
      <c r="H212" s="14"/>
      <c r="I212" s="119"/>
      <c r="J212" s="14"/>
      <c r="K212" s="14"/>
      <c r="L212" s="14"/>
      <c r="M212" s="13"/>
    </row>
    <row r="213" spans="1:48" ht="30" customHeight="1">
      <c r="A213" s="13"/>
      <c r="B213" s="13"/>
      <c r="C213" s="13"/>
      <c r="D213" s="13"/>
      <c r="E213" s="119"/>
      <c r="F213" s="14"/>
      <c r="G213" s="119"/>
      <c r="H213" s="14"/>
      <c r="I213" s="119"/>
      <c r="J213" s="14"/>
      <c r="K213" s="14"/>
      <c r="L213" s="14"/>
      <c r="M213" s="13"/>
    </row>
    <row r="214" spans="1:48" ht="30" customHeight="1">
      <c r="A214" s="13"/>
      <c r="B214" s="13"/>
      <c r="C214" s="13"/>
      <c r="D214" s="13"/>
      <c r="E214" s="119"/>
      <c r="F214" s="14"/>
      <c r="G214" s="119"/>
      <c r="H214" s="14"/>
      <c r="I214" s="119"/>
      <c r="J214" s="14"/>
      <c r="K214" s="14"/>
      <c r="L214" s="14"/>
      <c r="M214" s="13"/>
    </row>
    <row r="215" spans="1:48" ht="30" customHeight="1">
      <c r="A215" s="13"/>
      <c r="B215" s="13"/>
      <c r="C215" s="13"/>
      <c r="D215" s="13"/>
      <c r="E215" s="119"/>
      <c r="F215" s="14"/>
      <c r="G215" s="119"/>
      <c r="H215" s="14"/>
      <c r="I215" s="119"/>
      <c r="J215" s="14"/>
      <c r="K215" s="14"/>
      <c r="L215" s="14"/>
      <c r="M215" s="13"/>
    </row>
    <row r="216" spans="1:48" ht="30" customHeight="1">
      <c r="A216" s="13"/>
      <c r="B216" s="13"/>
      <c r="C216" s="13"/>
      <c r="D216" s="13"/>
      <c r="E216" s="119"/>
      <c r="F216" s="14"/>
      <c r="G216" s="119"/>
      <c r="H216" s="14"/>
      <c r="I216" s="119"/>
      <c r="J216" s="14"/>
      <c r="K216" s="14"/>
      <c r="L216" s="14"/>
      <c r="M216" s="13"/>
    </row>
    <row r="217" spans="1:48" ht="30" customHeight="1">
      <c r="A217" s="13"/>
      <c r="B217" s="13"/>
      <c r="C217" s="13"/>
      <c r="D217" s="13"/>
      <c r="E217" s="119"/>
      <c r="F217" s="14"/>
      <c r="G217" s="119"/>
      <c r="H217" s="14"/>
      <c r="I217" s="119"/>
      <c r="J217" s="14"/>
      <c r="K217" s="14"/>
      <c r="L217" s="14"/>
      <c r="M217" s="13"/>
    </row>
    <row r="218" spans="1:48" ht="30" customHeight="1">
      <c r="A218" s="13"/>
      <c r="B218" s="13"/>
      <c r="C218" s="13"/>
      <c r="D218" s="13"/>
      <c r="E218" s="119"/>
      <c r="F218" s="14"/>
      <c r="G218" s="119"/>
      <c r="H218" s="14"/>
      <c r="I218" s="119"/>
      <c r="J218" s="14"/>
      <c r="K218" s="14"/>
      <c r="L218" s="14"/>
      <c r="M218" s="13"/>
    </row>
    <row r="219" spans="1:48" ht="30" customHeight="1">
      <c r="A219" s="15" t="s">
        <v>89</v>
      </c>
      <c r="B219" s="13"/>
      <c r="C219" s="13"/>
      <c r="D219" s="13"/>
      <c r="E219" s="119"/>
      <c r="F219" s="14">
        <f>SUMIF(AR197:AR218,"",F197:F218)</f>
        <v>0</v>
      </c>
      <c r="G219" s="119"/>
      <c r="H219" s="14">
        <f>SUMIF(AR197:AR218,"",H197:H218)</f>
        <v>0</v>
      </c>
      <c r="I219" s="119"/>
      <c r="J219" s="14">
        <f>SUMIF(AR197:AR218,"",J197:J218)</f>
        <v>0</v>
      </c>
      <c r="K219" s="14"/>
      <c r="L219" s="14">
        <f>SUMIF(AR197:AR218,"",L197:L218)</f>
        <v>0</v>
      </c>
      <c r="M219" s="13"/>
      <c r="N219" t="s">
        <v>90</v>
      </c>
    </row>
    <row r="220" spans="1:48" ht="30" customHeight="1">
      <c r="A220" s="15" t="s">
        <v>208</v>
      </c>
      <c r="B220" s="77" t="s">
        <v>590</v>
      </c>
      <c r="C220" s="13"/>
      <c r="D220" s="13"/>
      <c r="E220" s="119"/>
      <c r="F220" s="14"/>
      <c r="G220" s="119"/>
      <c r="H220" s="14"/>
      <c r="I220" s="119"/>
      <c r="J220" s="14"/>
      <c r="K220" s="14"/>
      <c r="L220" s="14"/>
      <c r="M220" s="13"/>
      <c r="N220" s="2"/>
      <c r="O220" s="2"/>
      <c r="P220" s="2"/>
      <c r="Q220" s="1" t="s">
        <v>209</v>
      </c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</row>
    <row r="221" spans="1:48" ht="30" customHeight="1">
      <c r="A221" s="15" t="s">
        <v>56</v>
      </c>
      <c r="B221" s="15" t="s">
        <v>57</v>
      </c>
      <c r="C221" s="15" t="s">
        <v>58</v>
      </c>
      <c r="D221" s="13">
        <v>27</v>
      </c>
      <c r="E221" s="119"/>
      <c r="F221" s="14">
        <f t="shared" ref="F221:F226" si="18">TRUNC(E221*D221, 0)</f>
        <v>0</v>
      </c>
      <c r="G221" s="119"/>
      <c r="H221" s="14">
        <f t="shared" ref="H221:H226" si="19">TRUNC(G221*D221, 0)</f>
        <v>0</v>
      </c>
      <c r="I221" s="119"/>
      <c r="J221" s="14">
        <f t="shared" ref="J221:J226" si="20">TRUNC(I221*D221, 0)</f>
        <v>0</v>
      </c>
      <c r="K221" s="14">
        <f t="shared" ref="K221:L226" si="21">TRUNC(E221+G221+I221, 0)</f>
        <v>0</v>
      </c>
      <c r="L221" s="14">
        <f t="shared" si="21"/>
        <v>0</v>
      </c>
      <c r="M221" s="15" t="s">
        <v>59</v>
      </c>
      <c r="N221" s="1" t="s">
        <v>60</v>
      </c>
      <c r="O221" s="1" t="s">
        <v>50</v>
      </c>
      <c r="P221" s="1" t="s">
        <v>50</v>
      </c>
      <c r="Q221" s="1" t="s">
        <v>209</v>
      </c>
      <c r="R221" s="1" t="s">
        <v>61</v>
      </c>
      <c r="S221" s="1" t="s">
        <v>62</v>
      </c>
      <c r="T221" s="1" t="s">
        <v>62</v>
      </c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1" t="s">
        <v>50</v>
      </c>
      <c r="AS221" s="1" t="s">
        <v>50</v>
      </c>
      <c r="AT221" s="2"/>
      <c r="AU221" s="1" t="s">
        <v>210</v>
      </c>
      <c r="AV221" s="2">
        <v>79</v>
      </c>
    </row>
    <row r="222" spans="1:48" ht="30" customHeight="1">
      <c r="A222" s="15" t="s">
        <v>156</v>
      </c>
      <c r="B222" s="15" t="s">
        <v>211</v>
      </c>
      <c r="C222" s="15" t="s">
        <v>58</v>
      </c>
      <c r="D222" s="13">
        <v>6</v>
      </c>
      <c r="E222" s="119"/>
      <c r="F222" s="14">
        <f t="shared" si="18"/>
        <v>0</v>
      </c>
      <c r="G222" s="119"/>
      <c r="H222" s="14">
        <f t="shared" si="19"/>
        <v>0</v>
      </c>
      <c r="I222" s="119"/>
      <c r="J222" s="14">
        <f t="shared" si="20"/>
        <v>0</v>
      </c>
      <c r="K222" s="14">
        <f t="shared" si="21"/>
        <v>0</v>
      </c>
      <c r="L222" s="14">
        <f t="shared" si="21"/>
        <v>0</v>
      </c>
      <c r="M222" s="15" t="s">
        <v>212</v>
      </c>
      <c r="N222" s="1" t="s">
        <v>213</v>
      </c>
      <c r="O222" s="1" t="s">
        <v>50</v>
      </c>
      <c r="P222" s="1" t="s">
        <v>50</v>
      </c>
      <c r="Q222" s="1" t="s">
        <v>209</v>
      </c>
      <c r="R222" s="1" t="s">
        <v>61</v>
      </c>
      <c r="S222" s="1" t="s">
        <v>62</v>
      </c>
      <c r="T222" s="1" t="s">
        <v>62</v>
      </c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1" t="s">
        <v>50</v>
      </c>
      <c r="AS222" s="1" t="s">
        <v>50</v>
      </c>
      <c r="AT222" s="2"/>
      <c r="AU222" s="1" t="s">
        <v>214</v>
      </c>
      <c r="AV222" s="2">
        <v>330</v>
      </c>
    </row>
    <row r="223" spans="1:48" ht="30" customHeight="1">
      <c r="A223" s="15" t="s">
        <v>215</v>
      </c>
      <c r="B223" s="15" t="s">
        <v>216</v>
      </c>
      <c r="C223" s="15" t="s">
        <v>103</v>
      </c>
      <c r="D223" s="13">
        <v>1</v>
      </c>
      <c r="E223" s="119"/>
      <c r="F223" s="14">
        <f t="shared" si="18"/>
        <v>0</v>
      </c>
      <c r="G223" s="119"/>
      <c r="H223" s="14">
        <f t="shared" si="19"/>
        <v>0</v>
      </c>
      <c r="I223" s="119"/>
      <c r="J223" s="14">
        <f t="shared" si="20"/>
        <v>0</v>
      </c>
      <c r="K223" s="14">
        <f t="shared" si="21"/>
        <v>0</v>
      </c>
      <c r="L223" s="14">
        <f t="shared" si="21"/>
        <v>0</v>
      </c>
      <c r="M223" s="15" t="s">
        <v>217</v>
      </c>
      <c r="N223" s="1" t="s">
        <v>218</v>
      </c>
      <c r="O223" s="1" t="s">
        <v>50</v>
      </c>
      <c r="P223" s="1" t="s">
        <v>50</v>
      </c>
      <c r="Q223" s="1" t="s">
        <v>209</v>
      </c>
      <c r="R223" s="1" t="s">
        <v>61</v>
      </c>
      <c r="S223" s="1" t="s">
        <v>62</v>
      </c>
      <c r="T223" s="1" t="s">
        <v>62</v>
      </c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1" t="s">
        <v>50</v>
      </c>
      <c r="AS223" s="1" t="s">
        <v>50</v>
      </c>
      <c r="AT223" s="2"/>
      <c r="AU223" s="1" t="s">
        <v>219</v>
      </c>
      <c r="AV223" s="2">
        <v>81</v>
      </c>
    </row>
    <row r="224" spans="1:48" ht="30" customHeight="1">
      <c r="A224" s="15" t="s">
        <v>75</v>
      </c>
      <c r="B224" s="15" t="s">
        <v>50</v>
      </c>
      <c r="C224" s="15" t="s">
        <v>58</v>
      </c>
      <c r="D224" s="13">
        <v>15</v>
      </c>
      <c r="E224" s="119"/>
      <c r="F224" s="14">
        <f t="shared" si="18"/>
        <v>0</v>
      </c>
      <c r="G224" s="119"/>
      <c r="H224" s="14">
        <f t="shared" si="19"/>
        <v>0</v>
      </c>
      <c r="I224" s="119"/>
      <c r="J224" s="14">
        <f t="shared" si="20"/>
        <v>0</v>
      </c>
      <c r="K224" s="14">
        <f t="shared" si="21"/>
        <v>0</v>
      </c>
      <c r="L224" s="14">
        <f t="shared" si="21"/>
        <v>0</v>
      </c>
      <c r="M224" s="15" t="s">
        <v>76</v>
      </c>
      <c r="N224" s="1" t="s">
        <v>77</v>
      </c>
      <c r="O224" s="1" t="s">
        <v>50</v>
      </c>
      <c r="P224" s="1" t="s">
        <v>50</v>
      </c>
      <c r="Q224" s="1" t="s">
        <v>209</v>
      </c>
      <c r="R224" s="1" t="s">
        <v>61</v>
      </c>
      <c r="S224" s="1" t="s">
        <v>62</v>
      </c>
      <c r="T224" s="1" t="s">
        <v>62</v>
      </c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1" t="s">
        <v>50</v>
      </c>
      <c r="AS224" s="1" t="s">
        <v>50</v>
      </c>
      <c r="AT224" s="2"/>
      <c r="AU224" s="1" t="s">
        <v>220</v>
      </c>
      <c r="AV224" s="2">
        <v>83</v>
      </c>
    </row>
    <row r="225" spans="1:48" ht="30" customHeight="1">
      <c r="A225" s="15" t="s">
        <v>79</v>
      </c>
      <c r="B225" s="15" t="s">
        <v>50</v>
      </c>
      <c r="C225" s="15" t="s">
        <v>66</v>
      </c>
      <c r="D225" s="13">
        <v>7</v>
      </c>
      <c r="E225" s="119"/>
      <c r="F225" s="14">
        <f t="shared" si="18"/>
        <v>0</v>
      </c>
      <c r="G225" s="119"/>
      <c r="H225" s="14">
        <f t="shared" si="19"/>
        <v>0</v>
      </c>
      <c r="I225" s="119"/>
      <c r="J225" s="14">
        <f t="shared" si="20"/>
        <v>0</v>
      </c>
      <c r="K225" s="14">
        <f t="shared" si="21"/>
        <v>0</v>
      </c>
      <c r="L225" s="14">
        <f t="shared" si="21"/>
        <v>0</v>
      </c>
      <c r="M225" s="15" t="s">
        <v>80</v>
      </c>
      <c r="N225" s="1" t="s">
        <v>81</v>
      </c>
      <c r="O225" s="1" t="s">
        <v>50</v>
      </c>
      <c r="P225" s="1" t="s">
        <v>50</v>
      </c>
      <c r="Q225" s="1" t="s">
        <v>209</v>
      </c>
      <c r="R225" s="1" t="s">
        <v>61</v>
      </c>
      <c r="S225" s="1" t="s">
        <v>62</v>
      </c>
      <c r="T225" s="1" t="s">
        <v>62</v>
      </c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1" t="s">
        <v>50</v>
      </c>
      <c r="AS225" s="1" t="s">
        <v>50</v>
      </c>
      <c r="AT225" s="2"/>
      <c r="AU225" s="1" t="s">
        <v>221</v>
      </c>
      <c r="AV225" s="2">
        <v>84</v>
      </c>
    </row>
    <row r="226" spans="1:48" ht="30" customHeight="1">
      <c r="A226" s="15" t="s">
        <v>83</v>
      </c>
      <c r="B226" s="15" t="s">
        <v>84</v>
      </c>
      <c r="C226" s="15" t="s">
        <v>85</v>
      </c>
      <c r="D226" s="13">
        <v>1</v>
      </c>
      <c r="E226" s="119"/>
      <c r="F226" s="14">
        <f t="shared" si="18"/>
        <v>0</v>
      </c>
      <c r="G226" s="119"/>
      <c r="H226" s="14">
        <f t="shared" si="19"/>
        <v>0</v>
      </c>
      <c r="I226" s="119"/>
      <c r="J226" s="14">
        <f t="shared" si="20"/>
        <v>0</v>
      </c>
      <c r="K226" s="14">
        <f t="shared" si="21"/>
        <v>0</v>
      </c>
      <c r="L226" s="14">
        <f t="shared" si="21"/>
        <v>0</v>
      </c>
      <c r="M226" s="15" t="s">
        <v>86</v>
      </c>
      <c r="N226" s="1" t="s">
        <v>87</v>
      </c>
      <c r="O226" s="1" t="s">
        <v>50</v>
      </c>
      <c r="P226" s="1" t="s">
        <v>50</v>
      </c>
      <c r="Q226" s="1" t="s">
        <v>209</v>
      </c>
      <c r="R226" s="1" t="s">
        <v>61</v>
      </c>
      <c r="S226" s="1" t="s">
        <v>62</v>
      </c>
      <c r="T226" s="1" t="s">
        <v>62</v>
      </c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1" t="s">
        <v>50</v>
      </c>
      <c r="AS226" s="1" t="s">
        <v>50</v>
      </c>
      <c r="AT226" s="2"/>
      <c r="AU226" s="1" t="s">
        <v>222</v>
      </c>
      <c r="AV226" s="2">
        <v>85</v>
      </c>
    </row>
    <row r="227" spans="1:48" ht="30" customHeight="1">
      <c r="A227" s="13"/>
      <c r="B227" s="13"/>
      <c r="C227" s="13"/>
      <c r="D227" s="13"/>
      <c r="E227" s="119"/>
      <c r="F227" s="14"/>
      <c r="G227" s="119"/>
      <c r="H227" s="14"/>
      <c r="I227" s="119"/>
      <c r="J227" s="14"/>
      <c r="K227" s="14"/>
      <c r="L227" s="14"/>
      <c r="M227" s="13"/>
    </row>
    <row r="228" spans="1:48" ht="30" customHeight="1">
      <c r="A228" s="13"/>
      <c r="B228" s="13"/>
      <c r="C228" s="13"/>
      <c r="D228" s="13"/>
      <c r="E228" s="119"/>
      <c r="F228" s="14"/>
      <c r="G228" s="119"/>
      <c r="H228" s="14"/>
      <c r="I228" s="119"/>
      <c r="J228" s="14"/>
      <c r="K228" s="14"/>
      <c r="L228" s="14"/>
      <c r="M228" s="13"/>
    </row>
    <row r="229" spans="1:48" ht="30" customHeight="1">
      <c r="A229" s="13"/>
      <c r="B229" s="13"/>
      <c r="C229" s="13"/>
      <c r="D229" s="13"/>
      <c r="E229" s="119"/>
      <c r="F229" s="14"/>
      <c r="G229" s="119"/>
      <c r="H229" s="14"/>
      <c r="I229" s="119"/>
      <c r="J229" s="14"/>
      <c r="K229" s="14"/>
      <c r="L229" s="14"/>
      <c r="M229" s="13"/>
    </row>
    <row r="230" spans="1:48" ht="30" customHeight="1">
      <c r="A230" s="13"/>
      <c r="B230" s="13"/>
      <c r="C230" s="13"/>
      <c r="D230" s="13"/>
      <c r="E230" s="119"/>
      <c r="F230" s="14"/>
      <c r="G230" s="119"/>
      <c r="H230" s="14"/>
      <c r="I230" s="119"/>
      <c r="J230" s="14"/>
      <c r="K230" s="14"/>
      <c r="L230" s="14"/>
      <c r="M230" s="13"/>
    </row>
    <row r="231" spans="1:48" ht="30" customHeight="1">
      <c r="A231" s="13"/>
      <c r="B231" s="13"/>
      <c r="C231" s="13"/>
      <c r="D231" s="13"/>
      <c r="E231" s="119"/>
      <c r="F231" s="14"/>
      <c r="G231" s="119"/>
      <c r="H231" s="14"/>
      <c r="I231" s="119"/>
      <c r="J231" s="14"/>
      <c r="K231" s="14"/>
      <c r="L231" s="14"/>
      <c r="M231" s="13"/>
    </row>
    <row r="232" spans="1:48" ht="30" customHeight="1">
      <c r="A232" s="13"/>
      <c r="B232" s="13"/>
      <c r="C232" s="13"/>
      <c r="D232" s="13"/>
      <c r="E232" s="119"/>
      <c r="F232" s="14"/>
      <c r="G232" s="119"/>
      <c r="H232" s="14"/>
      <c r="I232" s="119"/>
      <c r="J232" s="14"/>
      <c r="K232" s="14"/>
      <c r="L232" s="14"/>
      <c r="M232" s="13"/>
    </row>
    <row r="233" spans="1:48" ht="30" customHeight="1">
      <c r="A233" s="13"/>
      <c r="B233" s="13"/>
      <c r="C233" s="13"/>
      <c r="D233" s="13"/>
      <c r="E233" s="119"/>
      <c r="F233" s="14"/>
      <c r="G233" s="119"/>
      <c r="H233" s="14"/>
      <c r="I233" s="119"/>
      <c r="J233" s="14"/>
      <c r="K233" s="14"/>
      <c r="L233" s="14"/>
      <c r="M233" s="13"/>
    </row>
    <row r="234" spans="1:48" ht="30" customHeight="1">
      <c r="A234" s="13"/>
      <c r="B234" s="13"/>
      <c r="C234" s="13"/>
      <c r="D234" s="13"/>
      <c r="E234" s="119"/>
      <c r="F234" s="14"/>
      <c r="G234" s="119"/>
      <c r="H234" s="14"/>
      <c r="I234" s="119"/>
      <c r="J234" s="14"/>
      <c r="K234" s="14"/>
      <c r="L234" s="14"/>
      <c r="M234" s="13"/>
    </row>
    <row r="235" spans="1:48" ht="30" customHeight="1">
      <c r="A235" s="13"/>
      <c r="B235" s="13"/>
      <c r="C235" s="13"/>
      <c r="D235" s="13"/>
      <c r="E235" s="119"/>
      <c r="F235" s="14"/>
      <c r="G235" s="119"/>
      <c r="H235" s="14"/>
      <c r="I235" s="119"/>
      <c r="J235" s="14"/>
      <c r="K235" s="14"/>
      <c r="L235" s="14"/>
      <c r="M235" s="13"/>
    </row>
    <row r="236" spans="1:48" ht="30" customHeight="1">
      <c r="A236" s="13"/>
      <c r="B236" s="13"/>
      <c r="C236" s="13"/>
      <c r="D236" s="13"/>
      <c r="E236" s="119"/>
      <c r="F236" s="14"/>
      <c r="G236" s="119"/>
      <c r="H236" s="14"/>
      <c r="I236" s="119"/>
      <c r="J236" s="14"/>
      <c r="K236" s="14"/>
      <c r="L236" s="14"/>
      <c r="M236" s="13"/>
    </row>
    <row r="237" spans="1:48" ht="30" customHeight="1">
      <c r="A237" s="13"/>
      <c r="B237" s="13"/>
      <c r="C237" s="13"/>
      <c r="D237" s="13"/>
      <c r="E237" s="119"/>
      <c r="F237" s="14"/>
      <c r="G237" s="119"/>
      <c r="H237" s="14"/>
      <c r="I237" s="119"/>
      <c r="J237" s="14"/>
      <c r="K237" s="14"/>
      <c r="L237" s="14"/>
      <c r="M237" s="13"/>
    </row>
    <row r="238" spans="1:48" ht="30" customHeight="1">
      <c r="A238" s="13"/>
      <c r="B238" s="13"/>
      <c r="C238" s="13"/>
      <c r="D238" s="13"/>
      <c r="E238" s="119"/>
      <c r="F238" s="14"/>
      <c r="G238" s="119"/>
      <c r="H238" s="14"/>
      <c r="I238" s="119"/>
      <c r="J238" s="14"/>
      <c r="K238" s="14"/>
      <c r="L238" s="14"/>
      <c r="M238" s="13"/>
    </row>
    <row r="239" spans="1:48" ht="30" customHeight="1">
      <c r="A239" s="13"/>
      <c r="B239" s="13"/>
      <c r="C239" s="13"/>
      <c r="D239" s="13"/>
      <c r="E239" s="119"/>
      <c r="F239" s="14"/>
      <c r="G239" s="119"/>
      <c r="H239" s="14"/>
      <c r="I239" s="119"/>
      <c r="J239" s="14"/>
      <c r="K239" s="14"/>
      <c r="L239" s="14"/>
      <c r="M239" s="13"/>
    </row>
    <row r="240" spans="1:48" ht="30" customHeight="1">
      <c r="A240" s="13"/>
      <c r="B240" s="13"/>
      <c r="C240" s="13"/>
      <c r="D240" s="13"/>
      <c r="E240" s="119"/>
      <c r="F240" s="14"/>
      <c r="G240" s="119"/>
      <c r="H240" s="14"/>
      <c r="I240" s="119"/>
      <c r="J240" s="14"/>
      <c r="K240" s="14"/>
      <c r="L240" s="14"/>
      <c r="M240" s="13"/>
    </row>
    <row r="241" spans="1:48" ht="30" customHeight="1">
      <c r="A241" s="13"/>
      <c r="B241" s="13"/>
      <c r="C241" s="13"/>
      <c r="D241" s="13"/>
      <c r="E241" s="119"/>
      <c r="F241" s="14"/>
      <c r="G241" s="119"/>
      <c r="H241" s="14"/>
      <c r="I241" s="119"/>
      <c r="J241" s="14"/>
      <c r="K241" s="14"/>
      <c r="L241" s="14"/>
      <c r="M241" s="13"/>
    </row>
    <row r="242" spans="1:48" ht="30" customHeight="1">
      <c r="A242" s="13"/>
      <c r="B242" s="13"/>
      <c r="C242" s="13"/>
      <c r="D242" s="13"/>
      <c r="E242" s="119"/>
      <c r="F242" s="14"/>
      <c r="G242" s="119"/>
      <c r="H242" s="14"/>
      <c r="I242" s="119"/>
      <c r="J242" s="14"/>
      <c r="K242" s="14"/>
      <c r="L242" s="14"/>
      <c r="M242" s="13"/>
    </row>
    <row r="243" spans="1:48" ht="30" customHeight="1">
      <c r="A243" s="15" t="s">
        <v>89</v>
      </c>
      <c r="B243" s="13"/>
      <c r="C243" s="13"/>
      <c r="D243" s="13"/>
      <c r="E243" s="119"/>
      <c r="F243" s="14">
        <f>SUMIF(AR221:AR242,"",F221:F242)</f>
        <v>0</v>
      </c>
      <c r="G243" s="119"/>
      <c r="H243" s="14">
        <f>SUMIF(AR221:AR242,"",H221:H242)</f>
        <v>0</v>
      </c>
      <c r="I243" s="119"/>
      <c r="J243" s="14">
        <f>SUMIF(AR221:AR242,"",J221:J242)</f>
        <v>0</v>
      </c>
      <c r="K243" s="14"/>
      <c r="L243" s="14">
        <f>SUMIF(AR221:AR242,"",L221:L242)</f>
        <v>0</v>
      </c>
      <c r="M243" s="13"/>
      <c r="N243" t="s">
        <v>90</v>
      </c>
    </row>
    <row r="244" spans="1:48" ht="30" customHeight="1">
      <c r="A244" s="15" t="s">
        <v>223</v>
      </c>
      <c r="B244" s="78" t="s">
        <v>590</v>
      </c>
      <c r="C244" s="13"/>
      <c r="D244" s="13"/>
      <c r="E244" s="119"/>
      <c r="F244" s="14"/>
      <c r="G244" s="119"/>
      <c r="H244" s="14"/>
      <c r="I244" s="119"/>
      <c r="J244" s="14"/>
      <c r="K244" s="14"/>
      <c r="L244" s="14"/>
      <c r="M244" s="13"/>
      <c r="N244" s="2"/>
      <c r="O244" s="2"/>
      <c r="P244" s="2"/>
      <c r="Q244" s="1" t="s">
        <v>224</v>
      </c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</row>
    <row r="245" spans="1:48" ht="30" customHeight="1">
      <c r="A245" s="15" t="s">
        <v>93</v>
      </c>
      <c r="B245" s="15" t="s">
        <v>50</v>
      </c>
      <c r="C245" s="15" t="s">
        <v>58</v>
      </c>
      <c r="D245" s="13">
        <v>104</v>
      </c>
      <c r="E245" s="119"/>
      <c r="F245" s="14">
        <f>TRUNC(E245*D245, 0)</f>
        <v>0</v>
      </c>
      <c r="G245" s="119"/>
      <c r="H245" s="14">
        <f>TRUNC(G245*D245, 0)</f>
        <v>0</v>
      </c>
      <c r="I245" s="119"/>
      <c r="J245" s="14">
        <f>TRUNC(I245*D245, 0)</f>
        <v>0</v>
      </c>
      <c r="K245" s="14">
        <f t="shared" ref="K245:L247" si="22">TRUNC(E245+G245+I245, 0)</f>
        <v>0</v>
      </c>
      <c r="L245" s="14">
        <f t="shared" si="22"/>
        <v>0</v>
      </c>
      <c r="M245" s="15" t="s">
        <v>94</v>
      </c>
      <c r="N245" s="1" t="s">
        <v>95</v>
      </c>
      <c r="O245" s="1" t="s">
        <v>50</v>
      </c>
      <c r="P245" s="1" t="s">
        <v>50</v>
      </c>
      <c r="Q245" s="1" t="s">
        <v>224</v>
      </c>
      <c r="R245" s="1" t="s">
        <v>61</v>
      </c>
      <c r="S245" s="1" t="s">
        <v>62</v>
      </c>
      <c r="T245" s="1" t="s">
        <v>62</v>
      </c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1" t="s">
        <v>50</v>
      </c>
      <c r="AS245" s="1" t="s">
        <v>50</v>
      </c>
      <c r="AT245" s="2"/>
      <c r="AU245" s="1" t="s">
        <v>225</v>
      </c>
      <c r="AV245" s="2">
        <v>87</v>
      </c>
    </row>
    <row r="246" spans="1:48" ht="30" customHeight="1">
      <c r="A246" s="15" t="s">
        <v>97</v>
      </c>
      <c r="B246" s="15" t="s">
        <v>50</v>
      </c>
      <c r="C246" s="15" t="s">
        <v>66</v>
      </c>
      <c r="D246" s="13">
        <v>8</v>
      </c>
      <c r="E246" s="119"/>
      <c r="F246" s="14">
        <f>TRUNC(E246*D246, 0)</f>
        <v>0</v>
      </c>
      <c r="G246" s="119"/>
      <c r="H246" s="14">
        <f>TRUNC(G246*D246, 0)</f>
        <v>0</v>
      </c>
      <c r="I246" s="119"/>
      <c r="J246" s="14">
        <f>TRUNC(I246*D246, 0)</f>
        <v>0</v>
      </c>
      <c r="K246" s="14">
        <f t="shared" si="22"/>
        <v>0</v>
      </c>
      <c r="L246" s="14">
        <f t="shared" si="22"/>
        <v>0</v>
      </c>
      <c r="M246" s="15" t="s">
        <v>98</v>
      </c>
      <c r="N246" s="1" t="s">
        <v>99</v>
      </c>
      <c r="O246" s="1" t="s">
        <v>50</v>
      </c>
      <c r="P246" s="1" t="s">
        <v>50</v>
      </c>
      <c r="Q246" s="1" t="s">
        <v>224</v>
      </c>
      <c r="R246" s="1" t="s">
        <v>61</v>
      </c>
      <c r="S246" s="1" t="s">
        <v>62</v>
      </c>
      <c r="T246" s="1" t="s">
        <v>62</v>
      </c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1" t="s">
        <v>50</v>
      </c>
      <c r="AS246" s="1" t="s">
        <v>50</v>
      </c>
      <c r="AT246" s="2"/>
      <c r="AU246" s="1" t="s">
        <v>226</v>
      </c>
      <c r="AV246" s="2">
        <v>88</v>
      </c>
    </row>
    <row r="247" spans="1:48" ht="30" customHeight="1">
      <c r="A247" s="15" t="s">
        <v>107</v>
      </c>
      <c r="B247" s="15" t="s">
        <v>50</v>
      </c>
      <c r="C247" s="15" t="s">
        <v>108</v>
      </c>
      <c r="D247" s="13">
        <v>1.1040000000000001</v>
      </c>
      <c r="E247" s="119"/>
      <c r="F247" s="14">
        <f>TRUNC(E247*D247, 0)</f>
        <v>0</v>
      </c>
      <c r="G247" s="119"/>
      <c r="H247" s="14">
        <f>TRUNC(G247*D247, 0)</f>
        <v>0</v>
      </c>
      <c r="I247" s="119"/>
      <c r="J247" s="14">
        <f>TRUNC(I247*D247, 0)</f>
        <v>0</v>
      </c>
      <c r="K247" s="14">
        <f t="shared" si="22"/>
        <v>0</v>
      </c>
      <c r="L247" s="14">
        <f t="shared" si="22"/>
        <v>0</v>
      </c>
      <c r="M247" s="15" t="s">
        <v>50</v>
      </c>
      <c r="N247" s="1" t="s">
        <v>109</v>
      </c>
      <c r="O247" s="1" t="s">
        <v>50</v>
      </c>
      <c r="P247" s="1" t="s">
        <v>50</v>
      </c>
      <c r="Q247" s="1" t="s">
        <v>224</v>
      </c>
      <c r="R247" s="1" t="s">
        <v>62</v>
      </c>
      <c r="S247" s="1" t="s">
        <v>62</v>
      </c>
      <c r="T247" s="1" t="s">
        <v>61</v>
      </c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1" t="s">
        <v>50</v>
      </c>
      <c r="AS247" s="1" t="s">
        <v>50</v>
      </c>
      <c r="AT247" s="2"/>
      <c r="AU247" s="1" t="s">
        <v>227</v>
      </c>
      <c r="AV247" s="2">
        <v>101</v>
      </c>
    </row>
    <row r="248" spans="1:48" ht="30" customHeight="1">
      <c r="A248" s="13"/>
      <c r="B248" s="13"/>
      <c r="C248" s="13"/>
      <c r="D248" s="13"/>
      <c r="E248" s="119"/>
      <c r="F248" s="14"/>
      <c r="G248" s="119"/>
      <c r="H248" s="14"/>
      <c r="I248" s="119"/>
      <c r="J248" s="14"/>
      <c r="K248" s="14"/>
      <c r="L248" s="14"/>
      <c r="M248" s="13"/>
    </row>
    <row r="249" spans="1:48" ht="30" customHeight="1">
      <c r="A249" s="13"/>
      <c r="B249" s="13"/>
      <c r="C249" s="13"/>
      <c r="D249" s="13"/>
      <c r="E249" s="119"/>
      <c r="F249" s="14"/>
      <c r="G249" s="119"/>
      <c r="H249" s="14"/>
      <c r="I249" s="119"/>
      <c r="J249" s="14"/>
      <c r="K249" s="14"/>
      <c r="L249" s="14"/>
      <c r="M249" s="13"/>
    </row>
    <row r="250" spans="1:48" ht="30" customHeight="1">
      <c r="A250" s="13"/>
      <c r="B250" s="13"/>
      <c r="C250" s="13"/>
      <c r="D250" s="13"/>
      <c r="E250" s="119"/>
      <c r="F250" s="14"/>
      <c r="G250" s="119"/>
      <c r="H250" s="14"/>
      <c r="I250" s="119"/>
      <c r="J250" s="14"/>
      <c r="K250" s="14"/>
      <c r="L250" s="14"/>
      <c r="M250" s="13"/>
    </row>
    <row r="251" spans="1:48" ht="30" customHeight="1">
      <c r="A251" s="13"/>
      <c r="B251" s="13"/>
      <c r="C251" s="13"/>
      <c r="D251" s="13"/>
      <c r="E251" s="119"/>
      <c r="F251" s="14"/>
      <c r="G251" s="119"/>
      <c r="H251" s="14"/>
      <c r="I251" s="119"/>
      <c r="J251" s="14"/>
      <c r="K251" s="14"/>
      <c r="L251" s="14"/>
      <c r="M251" s="13"/>
    </row>
    <row r="252" spans="1:48" ht="30" customHeight="1">
      <c r="A252" s="13"/>
      <c r="B252" s="13"/>
      <c r="C252" s="13"/>
      <c r="D252" s="13"/>
      <c r="E252" s="119"/>
      <c r="F252" s="14"/>
      <c r="G252" s="119"/>
      <c r="H252" s="14"/>
      <c r="I252" s="119"/>
      <c r="J252" s="14"/>
      <c r="K252" s="14"/>
      <c r="L252" s="14"/>
      <c r="M252" s="13"/>
    </row>
    <row r="253" spans="1:48" ht="30" customHeight="1">
      <c r="A253" s="13"/>
      <c r="B253" s="13"/>
      <c r="C253" s="13"/>
      <c r="D253" s="13"/>
      <c r="E253" s="119"/>
      <c r="F253" s="14"/>
      <c r="G253" s="119"/>
      <c r="H253" s="14"/>
      <c r="I253" s="119"/>
      <c r="J253" s="14"/>
      <c r="K253" s="14"/>
      <c r="L253" s="14"/>
      <c r="M253" s="13"/>
    </row>
    <row r="254" spans="1:48" ht="30" customHeight="1">
      <c r="A254" s="13"/>
      <c r="B254" s="13"/>
      <c r="C254" s="13"/>
      <c r="D254" s="13"/>
      <c r="E254" s="119"/>
      <c r="F254" s="14"/>
      <c r="G254" s="119"/>
      <c r="H254" s="14"/>
      <c r="I254" s="119"/>
      <c r="J254" s="14"/>
      <c r="K254" s="14"/>
      <c r="L254" s="14"/>
      <c r="M254" s="13"/>
    </row>
    <row r="255" spans="1:48" ht="30" customHeight="1">
      <c r="A255" s="13"/>
      <c r="B255" s="13"/>
      <c r="C255" s="13"/>
      <c r="D255" s="13"/>
      <c r="E255" s="119"/>
      <c r="F255" s="14"/>
      <c r="G255" s="119"/>
      <c r="H255" s="14"/>
      <c r="I255" s="119"/>
      <c r="J255" s="14"/>
      <c r="K255" s="14"/>
      <c r="L255" s="14"/>
      <c r="M255" s="13"/>
    </row>
    <row r="256" spans="1:48" ht="30" customHeight="1">
      <c r="A256" s="13"/>
      <c r="B256" s="13"/>
      <c r="C256" s="13"/>
      <c r="D256" s="13"/>
      <c r="E256" s="119"/>
      <c r="F256" s="14"/>
      <c r="G256" s="119"/>
      <c r="H256" s="14"/>
      <c r="I256" s="119"/>
      <c r="J256" s="14"/>
      <c r="K256" s="14"/>
      <c r="L256" s="14"/>
      <c r="M256" s="13"/>
    </row>
    <row r="257" spans="1:48" ht="30" customHeight="1">
      <c r="A257" s="13"/>
      <c r="B257" s="13"/>
      <c r="C257" s="13"/>
      <c r="D257" s="13"/>
      <c r="E257" s="119"/>
      <c r="F257" s="14"/>
      <c r="G257" s="119"/>
      <c r="H257" s="14"/>
      <c r="I257" s="119"/>
      <c r="J257" s="14"/>
      <c r="K257" s="14"/>
      <c r="L257" s="14"/>
      <c r="M257" s="13"/>
    </row>
    <row r="258" spans="1:48" ht="30" customHeight="1">
      <c r="A258" s="13"/>
      <c r="B258" s="13"/>
      <c r="C258" s="13"/>
      <c r="D258" s="13"/>
      <c r="E258" s="119"/>
      <c r="F258" s="14"/>
      <c r="G258" s="119"/>
      <c r="H258" s="14"/>
      <c r="I258" s="119"/>
      <c r="J258" s="14"/>
      <c r="K258" s="14"/>
      <c r="L258" s="14"/>
      <c r="M258" s="13"/>
    </row>
    <row r="259" spans="1:48" ht="30" customHeight="1">
      <c r="A259" s="13"/>
      <c r="B259" s="13"/>
      <c r="C259" s="13"/>
      <c r="D259" s="13"/>
      <c r="E259" s="119"/>
      <c r="F259" s="14"/>
      <c r="G259" s="119"/>
      <c r="H259" s="14"/>
      <c r="I259" s="119"/>
      <c r="J259" s="14"/>
      <c r="K259" s="14"/>
      <c r="L259" s="14"/>
      <c r="M259" s="13"/>
    </row>
    <row r="260" spans="1:48" ht="30" customHeight="1">
      <c r="A260" s="13"/>
      <c r="B260" s="13"/>
      <c r="C260" s="13"/>
      <c r="D260" s="13"/>
      <c r="E260" s="119"/>
      <c r="F260" s="14"/>
      <c r="G260" s="119"/>
      <c r="H260" s="14"/>
      <c r="I260" s="119"/>
      <c r="J260" s="14"/>
      <c r="K260" s="14"/>
      <c r="L260" s="14"/>
      <c r="M260" s="13"/>
    </row>
    <row r="261" spans="1:48" ht="30" customHeight="1">
      <c r="A261" s="13"/>
      <c r="B261" s="13"/>
      <c r="C261" s="13"/>
      <c r="D261" s="13"/>
      <c r="E261" s="119"/>
      <c r="F261" s="14"/>
      <c r="G261" s="119"/>
      <c r="H261" s="14"/>
      <c r="I261" s="119"/>
      <c r="J261" s="14"/>
      <c r="K261" s="14"/>
      <c r="L261" s="14"/>
      <c r="M261" s="13"/>
    </row>
    <row r="262" spans="1:48" ht="30" customHeight="1">
      <c r="A262" s="13"/>
      <c r="B262" s="13"/>
      <c r="C262" s="13"/>
      <c r="D262" s="13"/>
      <c r="E262" s="119"/>
      <c r="F262" s="14"/>
      <c r="G262" s="119"/>
      <c r="H262" s="14"/>
      <c r="I262" s="119"/>
      <c r="J262" s="14"/>
      <c r="K262" s="14"/>
      <c r="L262" s="14"/>
      <c r="M262" s="13"/>
    </row>
    <row r="263" spans="1:48" ht="30" customHeight="1">
      <c r="A263" s="13"/>
      <c r="B263" s="13"/>
      <c r="C263" s="13"/>
      <c r="D263" s="13"/>
      <c r="E263" s="119"/>
      <c r="F263" s="14"/>
      <c r="G263" s="119"/>
      <c r="H263" s="14"/>
      <c r="I263" s="119"/>
      <c r="J263" s="14"/>
      <c r="K263" s="14"/>
      <c r="L263" s="14"/>
      <c r="M263" s="13"/>
    </row>
    <row r="264" spans="1:48" ht="30" customHeight="1">
      <c r="A264" s="13"/>
      <c r="B264" s="13"/>
      <c r="C264" s="13"/>
      <c r="D264" s="13"/>
      <c r="E264" s="119"/>
      <c r="F264" s="14"/>
      <c r="G264" s="119"/>
      <c r="H264" s="14"/>
      <c r="I264" s="119"/>
      <c r="J264" s="14"/>
      <c r="K264" s="14"/>
      <c r="L264" s="14"/>
      <c r="M264" s="13"/>
    </row>
    <row r="265" spans="1:48" ht="30" customHeight="1">
      <c r="A265" s="13"/>
      <c r="B265" s="13"/>
      <c r="C265" s="13"/>
      <c r="D265" s="13"/>
      <c r="E265" s="119"/>
      <c r="F265" s="14"/>
      <c r="G265" s="119"/>
      <c r="H265" s="14"/>
      <c r="I265" s="119"/>
      <c r="J265" s="14"/>
      <c r="K265" s="14"/>
      <c r="L265" s="14"/>
      <c r="M265" s="13"/>
    </row>
    <row r="266" spans="1:48" ht="30" customHeight="1">
      <c r="A266" s="13"/>
      <c r="B266" s="13"/>
      <c r="C266" s="13"/>
      <c r="D266" s="13"/>
      <c r="E266" s="119"/>
      <c r="F266" s="14"/>
      <c r="G266" s="119"/>
      <c r="H266" s="14"/>
      <c r="I266" s="119"/>
      <c r="J266" s="14"/>
      <c r="K266" s="14"/>
      <c r="L266" s="14"/>
      <c r="M266" s="13"/>
    </row>
    <row r="267" spans="1:48" ht="30" customHeight="1">
      <c r="A267" s="15" t="s">
        <v>89</v>
      </c>
      <c r="B267" s="13"/>
      <c r="C267" s="13"/>
      <c r="D267" s="13"/>
      <c r="E267" s="119"/>
      <c r="F267" s="14">
        <f>SUMIF(AR245:AR266,"",F245:F266)</f>
        <v>0</v>
      </c>
      <c r="G267" s="119"/>
      <c r="H267" s="14">
        <f>SUMIF(AR245:AR266,"",H245:H266)</f>
        <v>0</v>
      </c>
      <c r="I267" s="119"/>
      <c r="J267" s="14">
        <f>SUMIF(AR245:AR266,"",J245:J266)</f>
        <v>0</v>
      </c>
      <c r="K267" s="14"/>
      <c r="L267" s="14">
        <f>SUMIF(AR245:AR266,"",L245:L266)</f>
        <v>0</v>
      </c>
      <c r="M267" s="13"/>
      <c r="N267" t="s">
        <v>90</v>
      </c>
    </row>
    <row r="268" spans="1:48" ht="30" customHeight="1">
      <c r="A268" s="15" t="s">
        <v>228</v>
      </c>
      <c r="B268" s="79" t="s">
        <v>590</v>
      </c>
      <c r="C268" s="13"/>
      <c r="D268" s="13"/>
      <c r="E268" s="119"/>
      <c r="F268" s="14"/>
      <c r="G268" s="119"/>
      <c r="H268" s="14"/>
      <c r="I268" s="119"/>
      <c r="J268" s="14"/>
      <c r="K268" s="14"/>
      <c r="L268" s="14"/>
      <c r="M268" s="13"/>
      <c r="N268" s="2"/>
      <c r="O268" s="2"/>
      <c r="P268" s="2"/>
      <c r="Q268" s="1" t="s">
        <v>229</v>
      </c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</row>
    <row r="269" spans="1:48" ht="30" customHeight="1">
      <c r="A269" s="15" t="s">
        <v>230</v>
      </c>
      <c r="B269" s="15" t="s">
        <v>231</v>
      </c>
      <c r="C269" s="15" t="s">
        <v>232</v>
      </c>
      <c r="D269" s="13">
        <v>1</v>
      </c>
      <c r="E269" s="119"/>
      <c r="F269" s="14">
        <f t="shared" ref="F269:F276" si="23">TRUNC(E269*D269, 0)</f>
        <v>0</v>
      </c>
      <c r="G269" s="119"/>
      <c r="H269" s="14">
        <f t="shared" ref="H269:H276" si="24">TRUNC(G269*D269, 0)</f>
        <v>0</v>
      </c>
      <c r="I269" s="119"/>
      <c r="J269" s="14">
        <f t="shared" ref="J269:J276" si="25">TRUNC(I269*D269, 0)</f>
        <v>0</v>
      </c>
      <c r="K269" s="14">
        <f t="shared" ref="K269:K276" si="26">TRUNC(E269+G269+I269, 0)</f>
        <v>0</v>
      </c>
      <c r="L269" s="14">
        <f t="shared" ref="L269:L276" si="27">TRUNC(F269+H269+J269, 0)</f>
        <v>0</v>
      </c>
      <c r="M269" s="15" t="s">
        <v>50</v>
      </c>
      <c r="N269" s="1" t="s">
        <v>233</v>
      </c>
      <c r="O269" s="1" t="s">
        <v>50</v>
      </c>
      <c r="P269" s="1" t="s">
        <v>50</v>
      </c>
      <c r="Q269" s="1" t="s">
        <v>229</v>
      </c>
      <c r="R269" s="1" t="s">
        <v>62</v>
      </c>
      <c r="S269" s="1" t="s">
        <v>62</v>
      </c>
      <c r="T269" s="1" t="s">
        <v>61</v>
      </c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1" t="s">
        <v>50</v>
      </c>
      <c r="AS269" s="1" t="s">
        <v>50</v>
      </c>
      <c r="AT269" s="2"/>
      <c r="AU269" s="1" t="s">
        <v>234</v>
      </c>
      <c r="AV269" s="2">
        <v>90</v>
      </c>
    </row>
    <row r="270" spans="1:48" ht="30" customHeight="1">
      <c r="A270" s="15" t="s">
        <v>113</v>
      </c>
      <c r="B270" s="15" t="s">
        <v>114</v>
      </c>
      <c r="C270" s="15" t="s">
        <v>103</v>
      </c>
      <c r="D270" s="13">
        <v>12</v>
      </c>
      <c r="E270" s="119"/>
      <c r="F270" s="14">
        <f t="shared" si="23"/>
        <v>0</v>
      </c>
      <c r="G270" s="119"/>
      <c r="H270" s="14">
        <f t="shared" si="24"/>
        <v>0</v>
      </c>
      <c r="I270" s="119"/>
      <c r="J270" s="14">
        <f t="shared" si="25"/>
        <v>0</v>
      </c>
      <c r="K270" s="14">
        <f t="shared" si="26"/>
        <v>0</v>
      </c>
      <c r="L270" s="14">
        <f t="shared" si="27"/>
        <v>0</v>
      </c>
      <c r="M270" s="15" t="s">
        <v>50</v>
      </c>
      <c r="N270" s="1" t="s">
        <v>115</v>
      </c>
      <c r="O270" s="1" t="s">
        <v>50</v>
      </c>
      <c r="P270" s="1" t="s">
        <v>50</v>
      </c>
      <c r="Q270" s="1" t="s">
        <v>229</v>
      </c>
      <c r="R270" s="1" t="s">
        <v>62</v>
      </c>
      <c r="S270" s="1" t="s">
        <v>62</v>
      </c>
      <c r="T270" s="1" t="s">
        <v>61</v>
      </c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1" t="s">
        <v>50</v>
      </c>
      <c r="AS270" s="1" t="s">
        <v>50</v>
      </c>
      <c r="AT270" s="2"/>
      <c r="AU270" s="1" t="s">
        <v>235</v>
      </c>
      <c r="AV270" s="2">
        <v>91</v>
      </c>
    </row>
    <row r="271" spans="1:48" ht="30" customHeight="1">
      <c r="A271" s="15" t="s">
        <v>117</v>
      </c>
      <c r="B271" s="15" t="s">
        <v>118</v>
      </c>
      <c r="C271" s="15" t="s">
        <v>103</v>
      </c>
      <c r="D271" s="13">
        <v>6</v>
      </c>
      <c r="E271" s="119"/>
      <c r="F271" s="14">
        <f t="shared" si="23"/>
        <v>0</v>
      </c>
      <c r="G271" s="119"/>
      <c r="H271" s="14">
        <f t="shared" si="24"/>
        <v>0</v>
      </c>
      <c r="I271" s="119"/>
      <c r="J271" s="14">
        <f t="shared" si="25"/>
        <v>0</v>
      </c>
      <c r="K271" s="14">
        <f t="shared" si="26"/>
        <v>0</v>
      </c>
      <c r="L271" s="14">
        <f t="shared" si="27"/>
        <v>0</v>
      </c>
      <c r="M271" s="15" t="s">
        <v>50</v>
      </c>
      <c r="N271" s="1" t="s">
        <v>119</v>
      </c>
      <c r="O271" s="1" t="s">
        <v>50</v>
      </c>
      <c r="P271" s="1" t="s">
        <v>50</v>
      </c>
      <c r="Q271" s="1" t="s">
        <v>229</v>
      </c>
      <c r="R271" s="1" t="s">
        <v>62</v>
      </c>
      <c r="S271" s="1" t="s">
        <v>62</v>
      </c>
      <c r="T271" s="1" t="s">
        <v>61</v>
      </c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1" t="s">
        <v>50</v>
      </c>
      <c r="AS271" s="1" t="s">
        <v>50</v>
      </c>
      <c r="AT271" s="2"/>
      <c r="AU271" s="1" t="s">
        <v>236</v>
      </c>
      <c r="AV271" s="2">
        <v>92</v>
      </c>
    </row>
    <row r="272" spans="1:48" ht="30" customHeight="1">
      <c r="A272" s="15" t="s">
        <v>121</v>
      </c>
      <c r="B272" s="15" t="s">
        <v>122</v>
      </c>
      <c r="C272" s="15" t="s">
        <v>103</v>
      </c>
      <c r="D272" s="13">
        <v>1</v>
      </c>
      <c r="E272" s="119"/>
      <c r="F272" s="14">
        <f t="shared" si="23"/>
        <v>0</v>
      </c>
      <c r="G272" s="119"/>
      <c r="H272" s="14">
        <f t="shared" si="24"/>
        <v>0</v>
      </c>
      <c r="I272" s="119"/>
      <c r="J272" s="14">
        <f t="shared" si="25"/>
        <v>0</v>
      </c>
      <c r="K272" s="14">
        <f t="shared" si="26"/>
        <v>0</v>
      </c>
      <c r="L272" s="14">
        <f t="shared" si="27"/>
        <v>0</v>
      </c>
      <c r="M272" s="15" t="s">
        <v>50</v>
      </c>
      <c r="N272" s="1" t="s">
        <v>123</v>
      </c>
      <c r="O272" s="1" t="s">
        <v>50</v>
      </c>
      <c r="P272" s="1" t="s">
        <v>50</v>
      </c>
      <c r="Q272" s="1" t="s">
        <v>229</v>
      </c>
      <c r="R272" s="1" t="s">
        <v>62</v>
      </c>
      <c r="S272" s="1" t="s">
        <v>62</v>
      </c>
      <c r="T272" s="1" t="s">
        <v>61</v>
      </c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1" t="s">
        <v>50</v>
      </c>
      <c r="AS272" s="1" t="s">
        <v>50</v>
      </c>
      <c r="AT272" s="2"/>
      <c r="AU272" s="1" t="s">
        <v>237</v>
      </c>
      <c r="AV272" s="2">
        <v>93</v>
      </c>
    </row>
    <row r="273" spans="1:48" ht="30" customHeight="1">
      <c r="A273" s="15" t="s">
        <v>125</v>
      </c>
      <c r="B273" s="15" t="s">
        <v>126</v>
      </c>
      <c r="C273" s="15" t="s">
        <v>127</v>
      </c>
      <c r="D273" s="13">
        <v>2</v>
      </c>
      <c r="E273" s="119"/>
      <c r="F273" s="14">
        <f t="shared" si="23"/>
        <v>0</v>
      </c>
      <c r="G273" s="119"/>
      <c r="H273" s="14">
        <f t="shared" si="24"/>
        <v>0</v>
      </c>
      <c r="I273" s="119"/>
      <c r="J273" s="14">
        <f t="shared" si="25"/>
        <v>0</v>
      </c>
      <c r="K273" s="14">
        <f t="shared" si="26"/>
        <v>0</v>
      </c>
      <c r="L273" s="14">
        <f t="shared" si="27"/>
        <v>0</v>
      </c>
      <c r="M273" s="15" t="s">
        <v>128</v>
      </c>
      <c r="N273" s="1" t="s">
        <v>129</v>
      </c>
      <c r="O273" s="1" t="s">
        <v>50</v>
      </c>
      <c r="P273" s="1" t="s">
        <v>50</v>
      </c>
      <c r="Q273" s="1" t="s">
        <v>229</v>
      </c>
      <c r="R273" s="1" t="s">
        <v>61</v>
      </c>
      <c r="S273" s="1" t="s">
        <v>62</v>
      </c>
      <c r="T273" s="1" t="s">
        <v>62</v>
      </c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1" t="s">
        <v>50</v>
      </c>
      <c r="AS273" s="1" t="s">
        <v>50</v>
      </c>
      <c r="AT273" s="2"/>
      <c r="AU273" s="1" t="s">
        <v>238</v>
      </c>
      <c r="AV273" s="2">
        <v>94</v>
      </c>
    </row>
    <row r="274" spans="1:48" ht="30" customHeight="1">
      <c r="A274" s="15" t="s">
        <v>131</v>
      </c>
      <c r="B274" s="15" t="s">
        <v>132</v>
      </c>
      <c r="C274" s="15" t="s">
        <v>103</v>
      </c>
      <c r="D274" s="13">
        <v>1</v>
      </c>
      <c r="E274" s="119"/>
      <c r="F274" s="14">
        <f t="shared" si="23"/>
        <v>0</v>
      </c>
      <c r="G274" s="119"/>
      <c r="H274" s="14">
        <f t="shared" si="24"/>
        <v>0</v>
      </c>
      <c r="I274" s="119"/>
      <c r="J274" s="14">
        <f t="shared" si="25"/>
        <v>0</v>
      </c>
      <c r="K274" s="14">
        <f t="shared" si="26"/>
        <v>0</v>
      </c>
      <c r="L274" s="14">
        <f t="shared" si="27"/>
        <v>0</v>
      </c>
      <c r="M274" s="15" t="s">
        <v>133</v>
      </c>
      <c r="N274" s="1" t="s">
        <v>134</v>
      </c>
      <c r="O274" s="1" t="s">
        <v>50</v>
      </c>
      <c r="P274" s="1" t="s">
        <v>50</v>
      </c>
      <c r="Q274" s="1" t="s">
        <v>229</v>
      </c>
      <c r="R274" s="1" t="s">
        <v>61</v>
      </c>
      <c r="S274" s="1" t="s">
        <v>62</v>
      </c>
      <c r="T274" s="1" t="s">
        <v>62</v>
      </c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1" t="s">
        <v>50</v>
      </c>
      <c r="AS274" s="1" t="s">
        <v>50</v>
      </c>
      <c r="AT274" s="2"/>
      <c r="AU274" s="1" t="s">
        <v>239</v>
      </c>
      <c r="AV274" s="2">
        <v>95</v>
      </c>
    </row>
    <row r="275" spans="1:48" ht="30" customHeight="1">
      <c r="A275" s="15" t="s">
        <v>140</v>
      </c>
      <c r="B275" s="15" t="s">
        <v>141</v>
      </c>
      <c r="C275" s="15" t="s">
        <v>103</v>
      </c>
      <c r="D275" s="13">
        <v>32</v>
      </c>
      <c r="E275" s="119"/>
      <c r="F275" s="14">
        <f t="shared" si="23"/>
        <v>0</v>
      </c>
      <c r="G275" s="119"/>
      <c r="H275" s="14">
        <f t="shared" si="24"/>
        <v>0</v>
      </c>
      <c r="I275" s="119"/>
      <c r="J275" s="14">
        <f t="shared" si="25"/>
        <v>0</v>
      </c>
      <c r="K275" s="14">
        <f t="shared" si="26"/>
        <v>0</v>
      </c>
      <c r="L275" s="14">
        <f t="shared" si="27"/>
        <v>0</v>
      </c>
      <c r="M275" s="15" t="s">
        <v>142</v>
      </c>
      <c r="N275" s="1" t="s">
        <v>143</v>
      </c>
      <c r="O275" s="1" t="s">
        <v>50</v>
      </c>
      <c r="P275" s="1" t="s">
        <v>50</v>
      </c>
      <c r="Q275" s="1" t="s">
        <v>229</v>
      </c>
      <c r="R275" s="1" t="s">
        <v>61</v>
      </c>
      <c r="S275" s="1" t="s">
        <v>62</v>
      </c>
      <c r="T275" s="1" t="s">
        <v>62</v>
      </c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1" t="s">
        <v>50</v>
      </c>
      <c r="AS275" s="1" t="s">
        <v>50</v>
      </c>
      <c r="AT275" s="2"/>
      <c r="AU275" s="1" t="s">
        <v>240</v>
      </c>
      <c r="AV275" s="2">
        <v>96</v>
      </c>
    </row>
    <row r="276" spans="1:48" ht="30" customHeight="1">
      <c r="A276" s="15" t="s">
        <v>140</v>
      </c>
      <c r="B276" s="15" t="s">
        <v>145</v>
      </c>
      <c r="C276" s="15" t="s">
        <v>103</v>
      </c>
      <c r="D276" s="13">
        <v>55</v>
      </c>
      <c r="E276" s="119"/>
      <c r="F276" s="14">
        <f t="shared" si="23"/>
        <v>0</v>
      </c>
      <c r="G276" s="119"/>
      <c r="H276" s="14">
        <f t="shared" si="24"/>
        <v>0</v>
      </c>
      <c r="I276" s="119"/>
      <c r="J276" s="14">
        <f t="shared" si="25"/>
        <v>0</v>
      </c>
      <c r="K276" s="14">
        <f t="shared" si="26"/>
        <v>0</v>
      </c>
      <c r="L276" s="14">
        <f t="shared" si="27"/>
        <v>0</v>
      </c>
      <c r="M276" s="15" t="s">
        <v>146</v>
      </c>
      <c r="N276" s="1" t="s">
        <v>147</v>
      </c>
      <c r="O276" s="1" t="s">
        <v>50</v>
      </c>
      <c r="P276" s="1" t="s">
        <v>50</v>
      </c>
      <c r="Q276" s="1" t="s">
        <v>229</v>
      </c>
      <c r="R276" s="1" t="s">
        <v>61</v>
      </c>
      <c r="S276" s="1" t="s">
        <v>62</v>
      </c>
      <c r="T276" s="1" t="s">
        <v>62</v>
      </c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1" t="s">
        <v>50</v>
      </c>
      <c r="AS276" s="1" t="s">
        <v>50</v>
      </c>
      <c r="AT276" s="2"/>
      <c r="AU276" s="1" t="s">
        <v>241</v>
      </c>
      <c r="AV276" s="2">
        <v>97</v>
      </c>
    </row>
    <row r="277" spans="1:48" ht="30" customHeight="1">
      <c r="A277" s="15"/>
      <c r="B277" s="15"/>
      <c r="C277" s="15"/>
      <c r="D277" s="13"/>
      <c r="E277" s="119"/>
      <c r="F277" s="14"/>
      <c r="G277" s="119"/>
      <c r="H277" s="14"/>
      <c r="I277" s="119"/>
      <c r="J277" s="14"/>
      <c r="K277" s="14"/>
      <c r="L277" s="14"/>
      <c r="M277" s="15"/>
      <c r="N277" s="1" t="s">
        <v>149</v>
      </c>
      <c r="O277" s="1" t="s">
        <v>50</v>
      </c>
      <c r="P277" s="1" t="s">
        <v>50</v>
      </c>
      <c r="Q277" s="1" t="s">
        <v>229</v>
      </c>
      <c r="R277" s="1" t="s">
        <v>61</v>
      </c>
      <c r="S277" s="1" t="s">
        <v>62</v>
      </c>
      <c r="T277" s="1" t="s">
        <v>62</v>
      </c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1" t="s">
        <v>50</v>
      </c>
      <c r="AS277" s="1" t="s">
        <v>50</v>
      </c>
      <c r="AT277" s="2"/>
      <c r="AU277" s="1" t="s">
        <v>242</v>
      </c>
      <c r="AV277" s="2">
        <v>98</v>
      </c>
    </row>
    <row r="278" spans="1:48" ht="30" customHeight="1">
      <c r="A278" s="13"/>
      <c r="B278" s="13"/>
      <c r="C278" s="13"/>
      <c r="D278" s="13"/>
      <c r="E278" s="119"/>
      <c r="F278" s="14"/>
      <c r="G278" s="119"/>
      <c r="H278" s="14"/>
      <c r="I278" s="119"/>
      <c r="J278" s="14"/>
      <c r="K278" s="14"/>
      <c r="L278" s="14"/>
      <c r="M278" s="13"/>
    </row>
    <row r="279" spans="1:48" ht="30" customHeight="1">
      <c r="A279" s="13"/>
      <c r="B279" s="13"/>
      <c r="C279" s="13"/>
      <c r="D279" s="13"/>
      <c r="E279" s="119"/>
      <c r="F279" s="14"/>
      <c r="G279" s="119"/>
      <c r="H279" s="14"/>
      <c r="I279" s="119"/>
      <c r="J279" s="14"/>
      <c r="K279" s="14"/>
      <c r="L279" s="14"/>
      <c r="M279" s="13"/>
    </row>
    <row r="280" spans="1:48" ht="30" customHeight="1">
      <c r="A280" s="13"/>
      <c r="B280" s="13"/>
      <c r="C280" s="13"/>
      <c r="D280" s="13"/>
      <c r="E280" s="119"/>
      <c r="F280" s="14"/>
      <c r="G280" s="119"/>
      <c r="H280" s="14"/>
      <c r="I280" s="119"/>
      <c r="J280" s="14"/>
      <c r="K280" s="14"/>
      <c r="L280" s="14"/>
      <c r="M280" s="13"/>
    </row>
    <row r="281" spans="1:48" ht="30" customHeight="1">
      <c r="A281" s="13"/>
      <c r="B281" s="13"/>
      <c r="C281" s="13"/>
      <c r="D281" s="13"/>
      <c r="E281" s="119"/>
      <c r="F281" s="14"/>
      <c r="G281" s="119"/>
      <c r="H281" s="14"/>
      <c r="I281" s="119"/>
      <c r="J281" s="14"/>
      <c r="K281" s="14"/>
      <c r="L281" s="14"/>
      <c r="M281" s="13"/>
    </row>
    <row r="282" spans="1:48" ht="30" customHeight="1">
      <c r="A282" s="13"/>
      <c r="B282" s="13"/>
      <c r="C282" s="13"/>
      <c r="D282" s="13"/>
      <c r="E282" s="119"/>
      <c r="F282" s="14"/>
      <c r="G282" s="119"/>
      <c r="H282" s="14"/>
      <c r="I282" s="119"/>
      <c r="J282" s="14"/>
      <c r="K282" s="14"/>
      <c r="L282" s="14"/>
      <c r="M282" s="13"/>
    </row>
    <row r="283" spans="1:48" ht="30" customHeight="1">
      <c r="A283" s="13"/>
      <c r="B283" s="13"/>
      <c r="C283" s="13"/>
      <c r="D283" s="13"/>
      <c r="E283" s="119"/>
      <c r="F283" s="14"/>
      <c r="G283" s="119"/>
      <c r="H283" s="14"/>
      <c r="I283" s="119"/>
      <c r="J283" s="14"/>
      <c r="K283" s="14"/>
      <c r="L283" s="14"/>
      <c r="M283" s="13"/>
    </row>
    <row r="284" spans="1:48" ht="30" customHeight="1">
      <c r="A284" s="13"/>
      <c r="B284" s="13"/>
      <c r="C284" s="13"/>
      <c r="D284" s="13"/>
      <c r="E284" s="119"/>
      <c r="F284" s="14"/>
      <c r="G284" s="119"/>
      <c r="H284" s="14"/>
      <c r="I284" s="119"/>
      <c r="J284" s="14"/>
      <c r="K284" s="14"/>
      <c r="L284" s="14"/>
      <c r="M284" s="13"/>
    </row>
    <row r="285" spans="1:48" ht="30" customHeight="1">
      <c r="A285" s="13"/>
      <c r="B285" s="13"/>
      <c r="C285" s="13"/>
      <c r="D285" s="13"/>
      <c r="E285" s="119"/>
      <c r="F285" s="14"/>
      <c r="G285" s="119"/>
      <c r="H285" s="14"/>
      <c r="I285" s="119"/>
      <c r="J285" s="14"/>
      <c r="K285" s="14"/>
      <c r="L285" s="14"/>
      <c r="M285" s="13"/>
    </row>
    <row r="286" spans="1:48" ht="30" customHeight="1">
      <c r="A286" s="13"/>
      <c r="B286" s="13"/>
      <c r="C286" s="13"/>
      <c r="D286" s="13"/>
      <c r="E286" s="119"/>
      <c r="F286" s="14"/>
      <c r="G286" s="119"/>
      <c r="H286" s="14"/>
      <c r="I286" s="119"/>
      <c r="J286" s="14"/>
      <c r="K286" s="14"/>
      <c r="L286" s="14"/>
      <c r="M286" s="13"/>
    </row>
    <row r="287" spans="1:48" ht="30" customHeight="1">
      <c r="A287" s="13"/>
      <c r="B287" s="13"/>
      <c r="C287" s="13"/>
      <c r="D287" s="13"/>
      <c r="E287" s="119"/>
      <c r="F287" s="14"/>
      <c r="G287" s="119"/>
      <c r="H287" s="14"/>
      <c r="I287" s="119"/>
      <c r="J287" s="14"/>
      <c r="K287" s="14"/>
      <c r="L287" s="14"/>
      <c r="M287" s="13"/>
    </row>
    <row r="288" spans="1:48" ht="30" customHeight="1">
      <c r="A288" s="13"/>
      <c r="B288" s="13"/>
      <c r="C288" s="13"/>
      <c r="D288" s="13"/>
      <c r="E288" s="119"/>
      <c r="F288" s="14"/>
      <c r="G288" s="119"/>
      <c r="H288" s="14"/>
      <c r="I288" s="119"/>
      <c r="J288" s="14"/>
      <c r="K288" s="14"/>
      <c r="L288" s="14"/>
      <c r="M288" s="13"/>
    </row>
    <row r="289" spans="1:48" ht="30" customHeight="1">
      <c r="A289" s="13"/>
      <c r="B289" s="13"/>
      <c r="C289" s="13"/>
      <c r="D289" s="13"/>
      <c r="E289" s="119"/>
      <c r="F289" s="14"/>
      <c r="G289" s="119"/>
      <c r="H289" s="14"/>
      <c r="I289" s="119"/>
      <c r="J289" s="14"/>
      <c r="K289" s="14"/>
      <c r="L289" s="14"/>
      <c r="M289" s="13"/>
    </row>
    <row r="290" spans="1:48" ht="30" customHeight="1">
      <c r="A290" s="13"/>
      <c r="B290" s="13"/>
      <c r="C290" s="13"/>
      <c r="D290" s="13"/>
      <c r="E290" s="119"/>
      <c r="F290" s="14"/>
      <c r="G290" s="119"/>
      <c r="H290" s="14"/>
      <c r="I290" s="119"/>
      <c r="J290" s="14"/>
      <c r="K290" s="14"/>
      <c r="L290" s="14"/>
      <c r="M290" s="13"/>
    </row>
    <row r="291" spans="1:48" ht="30" customHeight="1">
      <c r="A291" s="15" t="s">
        <v>89</v>
      </c>
      <c r="B291" s="13"/>
      <c r="C291" s="13"/>
      <c r="D291" s="13"/>
      <c r="E291" s="119"/>
      <c r="F291" s="14">
        <f>SUMIF(AR269:AR290,"",F269:F290)</f>
        <v>0</v>
      </c>
      <c r="G291" s="119"/>
      <c r="H291" s="14">
        <f>SUMIF(AR269:AR290,"",H269:H290)</f>
        <v>0</v>
      </c>
      <c r="I291" s="119"/>
      <c r="J291" s="14">
        <f>SUMIF(AR269:AR290,"",J269:J290)</f>
        <v>0</v>
      </c>
      <c r="K291" s="14"/>
      <c r="L291" s="14">
        <f>SUMIF(AR269:AR290,"",L269:L290)</f>
        <v>0</v>
      </c>
      <c r="M291" s="13"/>
      <c r="N291" t="s">
        <v>90</v>
      </c>
    </row>
    <row r="292" spans="1:48" ht="30" customHeight="1">
      <c r="A292" s="15" t="s">
        <v>245</v>
      </c>
      <c r="B292" s="80" t="s">
        <v>591</v>
      </c>
      <c r="C292" s="13"/>
      <c r="D292" s="13"/>
      <c r="E292" s="119"/>
      <c r="F292" s="14"/>
      <c r="G292" s="119"/>
      <c r="H292" s="14"/>
      <c r="I292" s="119"/>
      <c r="J292" s="14"/>
      <c r="K292" s="14"/>
      <c r="L292" s="14"/>
      <c r="M292" s="13"/>
      <c r="N292" s="2"/>
      <c r="O292" s="2"/>
      <c r="P292" s="2"/>
      <c r="Q292" s="1" t="s">
        <v>246</v>
      </c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</row>
    <row r="293" spans="1:48" ht="30" customHeight="1">
      <c r="A293" s="15" t="s">
        <v>247</v>
      </c>
      <c r="B293" s="15" t="s">
        <v>248</v>
      </c>
      <c r="C293" s="15" t="s">
        <v>58</v>
      </c>
      <c r="D293" s="13">
        <v>29</v>
      </c>
      <c r="E293" s="119"/>
      <c r="F293" s="14">
        <f t="shared" ref="F293:F298" si="28">TRUNC(E293*D293, 0)</f>
        <v>0</v>
      </c>
      <c r="G293" s="119"/>
      <c r="H293" s="14">
        <f t="shared" ref="H293:H298" si="29">TRUNC(G293*D293, 0)</f>
        <v>0</v>
      </c>
      <c r="I293" s="119"/>
      <c r="J293" s="14">
        <f t="shared" ref="J293:J298" si="30">TRUNC(I293*D293, 0)</f>
        <v>0</v>
      </c>
      <c r="K293" s="14">
        <f t="shared" ref="K293:L298" si="31">TRUNC(E293+G293+I293, 0)</f>
        <v>0</v>
      </c>
      <c r="L293" s="14">
        <f t="shared" si="31"/>
        <v>0</v>
      </c>
      <c r="M293" s="15" t="s">
        <v>249</v>
      </c>
      <c r="N293" s="1" t="s">
        <v>250</v>
      </c>
      <c r="O293" s="1" t="s">
        <v>50</v>
      </c>
      <c r="P293" s="1" t="s">
        <v>50</v>
      </c>
      <c r="Q293" s="1" t="s">
        <v>246</v>
      </c>
      <c r="R293" s="1" t="s">
        <v>61</v>
      </c>
      <c r="S293" s="1" t="s">
        <v>62</v>
      </c>
      <c r="T293" s="1" t="s">
        <v>62</v>
      </c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1" t="s">
        <v>50</v>
      </c>
      <c r="AS293" s="1" t="s">
        <v>50</v>
      </c>
      <c r="AT293" s="2"/>
      <c r="AU293" s="1" t="s">
        <v>251</v>
      </c>
      <c r="AV293" s="2">
        <v>105</v>
      </c>
    </row>
    <row r="294" spans="1:48" ht="30" customHeight="1">
      <c r="A294" s="15" t="s">
        <v>156</v>
      </c>
      <c r="B294" s="15" t="s">
        <v>181</v>
      </c>
      <c r="C294" s="15" t="s">
        <v>58</v>
      </c>
      <c r="D294" s="13">
        <v>41</v>
      </c>
      <c r="E294" s="119"/>
      <c r="F294" s="14">
        <f t="shared" si="28"/>
        <v>0</v>
      </c>
      <c r="G294" s="119"/>
      <c r="H294" s="14">
        <f t="shared" si="29"/>
        <v>0</v>
      </c>
      <c r="I294" s="119"/>
      <c r="J294" s="14">
        <f t="shared" si="30"/>
        <v>0</v>
      </c>
      <c r="K294" s="14">
        <f t="shared" si="31"/>
        <v>0</v>
      </c>
      <c r="L294" s="14">
        <f t="shared" si="31"/>
        <v>0</v>
      </c>
      <c r="M294" s="15" t="s">
        <v>182</v>
      </c>
      <c r="N294" s="1" t="s">
        <v>183</v>
      </c>
      <c r="O294" s="1" t="s">
        <v>50</v>
      </c>
      <c r="P294" s="1" t="s">
        <v>50</v>
      </c>
      <c r="Q294" s="1" t="s">
        <v>246</v>
      </c>
      <c r="R294" s="1" t="s">
        <v>61</v>
      </c>
      <c r="S294" s="1" t="s">
        <v>62</v>
      </c>
      <c r="T294" s="1" t="s">
        <v>62</v>
      </c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1" t="s">
        <v>50</v>
      </c>
      <c r="AS294" s="1" t="s">
        <v>50</v>
      </c>
      <c r="AT294" s="2"/>
      <c r="AU294" s="1" t="s">
        <v>252</v>
      </c>
      <c r="AV294" s="2">
        <v>106</v>
      </c>
    </row>
    <row r="295" spans="1:48" ht="30" customHeight="1">
      <c r="A295" s="15" t="s">
        <v>185</v>
      </c>
      <c r="B295" s="15" t="s">
        <v>186</v>
      </c>
      <c r="C295" s="15" t="s">
        <v>103</v>
      </c>
      <c r="D295" s="13">
        <v>2</v>
      </c>
      <c r="E295" s="119"/>
      <c r="F295" s="14">
        <f t="shared" si="28"/>
        <v>0</v>
      </c>
      <c r="G295" s="119"/>
      <c r="H295" s="14">
        <f t="shared" si="29"/>
        <v>0</v>
      </c>
      <c r="I295" s="119"/>
      <c r="J295" s="14">
        <f t="shared" si="30"/>
        <v>0</v>
      </c>
      <c r="K295" s="14">
        <f t="shared" si="31"/>
        <v>0</v>
      </c>
      <c r="L295" s="14">
        <f t="shared" si="31"/>
        <v>0</v>
      </c>
      <c r="M295" s="15" t="s">
        <v>187</v>
      </c>
      <c r="N295" s="1" t="s">
        <v>188</v>
      </c>
      <c r="O295" s="1" t="s">
        <v>50</v>
      </c>
      <c r="P295" s="1" t="s">
        <v>50</v>
      </c>
      <c r="Q295" s="1" t="s">
        <v>246</v>
      </c>
      <c r="R295" s="1" t="s">
        <v>61</v>
      </c>
      <c r="S295" s="1" t="s">
        <v>62</v>
      </c>
      <c r="T295" s="1" t="s">
        <v>62</v>
      </c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1" t="s">
        <v>50</v>
      </c>
      <c r="AS295" s="1" t="s">
        <v>50</v>
      </c>
      <c r="AT295" s="2"/>
      <c r="AU295" s="1" t="s">
        <v>253</v>
      </c>
      <c r="AV295" s="2">
        <v>107</v>
      </c>
    </row>
    <row r="296" spans="1:48" ht="30" customHeight="1">
      <c r="A296" s="15" t="s">
        <v>75</v>
      </c>
      <c r="B296" s="15" t="s">
        <v>50</v>
      </c>
      <c r="C296" s="15" t="s">
        <v>58</v>
      </c>
      <c r="D296" s="13">
        <v>29</v>
      </c>
      <c r="E296" s="119"/>
      <c r="F296" s="14">
        <f t="shared" si="28"/>
        <v>0</v>
      </c>
      <c r="G296" s="119"/>
      <c r="H296" s="14">
        <f t="shared" si="29"/>
        <v>0</v>
      </c>
      <c r="I296" s="119"/>
      <c r="J296" s="14">
        <f t="shared" si="30"/>
        <v>0</v>
      </c>
      <c r="K296" s="14">
        <f t="shared" si="31"/>
        <v>0</v>
      </c>
      <c r="L296" s="14">
        <f t="shared" si="31"/>
        <v>0</v>
      </c>
      <c r="M296" s="15" t="s">
        <v>76</v>
      </c>
      <c r="N296" s="1" t="s">
        <v>77</v>
      </c>
      <c r="O296" s="1" t="s">
        <v>50</v>
      </c>
      <c r="P296" s="1" t="s">
        <v>50</v>
      </c>
      <c r="Q296" s="1" t="s">
        <v>246</v>
      </c>
      <c r="R296" s="1" t="s">
        <v>61</v>
      </c>
      <c r="S296" s="1" t="s">
        <v>62</v>
      </c>
      <c r="T296" s="1" t="s">
        <v>62</v>
      </c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1" t="s">
        <v>50</v>
      </c>
      <c r="AS296" s="1" t="s">
        <v>50</v>
      </c>
      <c r="AT296" s="2"/>
      <c r="AU296" s="1" t="s">
        <v>254</v>
      </c>
      <c r="AV296" s="2">
        <v>109</v>
      </c>
    </row>
    <row r="297" spans="1:48" ht="30" customHeight="1">
      <c r="A297" s="15" t="s">
        <v>79</v>
      </c>
      <c r="B297" s="15" t="s">
        <v>50</v>
      </c>
      <c r="C297" s="15" t="s">
        <v>66</v>
      </c>
      <c r="D297" s="13">
        <v>14</v>
      </c>
      <c r="E297" s="119"/>
      <c r="F297" s="14">
        <f t="shared" si="28"/>
        <v>0</v>
      </c>
      <c r="G297" s="119"/>
      <c r="H297" s="14">
        <f t="shared" si="29"/>
        <v>0</v>
      </c>
      <c r="I297" s="119"/>
      <c r="J297" s="14">
        <f t="shared" si="30"/>
        <v>0</v>
      </c>
      <c r="K297" s="14">
        <f t="shared" si="31"/>
        <v>0</v>
      </c>
      <c r="L297" s="14">
        <f t="shared" si="31"/>
        <v>0</v>
      </c>
      <c r="M297" s="15" t="s">
        <v>80</v>
      </c>
      <c r="N297" s="1" t="s">
        <v>81</v>
      </c>
      <c r="O297" s="1" t="s">
        <v>50</v>
      </c>
      <c r="P297" s="1" t="s">
        <v>50</v>
      </c>
      <c r="Q297" s="1" t="s">
        <v>246</v>
      </c>
      <c r="R297" s="1" t="s">
        <v>61</v>
      </c>
      <c r="S297" s="1" t="s">
        <v>62</v>
      </c>
      <c r="T297" s="1" t="s">
        <v>62</v>
      </c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1" t="s">
        <v>50</v>
      </c>
      <c r="AS297" s="1" t="s">
        <v>50</v>
      </c>
      <c r="AT297" s="2"/>
      <c r="AU297" s="1" t="s">
        <v>255</v>
      </c>
      <c r="AV297" s="2">
        <v>110</v>
      </c>
    </row>
    <row r="298" spans="1:48" ht="30" customHeight="1">
      <c r="A298" s="15" t="s">
        <v>83</v>
      </c>
      <c r="B298" s="15" t="s">
        <v>84</v>
      </c>
      <c r="C298" s="15" t="s">
        <v>85</v>
      </c>
      <c r="D298" s="13">
        <v>2</v>
      </c>
      <c r="E298" s="119"/>
      <c r="F298" s="14">
        <f t="shared" si="28"/>
        <v>0</v>
      </c>
      <c r="G298" s="119"/>
      <c r="H298" s="14">
        <f t="shared" si="29"/>
        <v>0</v>
      </c>
      <c r="I298" s="119"/>
      <c r="J298" s="14">
        <f t="shared" si="30"/>
        <v>0</v>
      </c>
      <c r="K298" s="14">
        <f t="shared" si="31"/>
        <v>0</v>
      </c>
      <c r="L298" s="14">
        <f t="shared" si="31"/>
        <v>0</v>
      </c>
      <c r="M298" s="15" t="s">
        <v>86</v>
      </c>
      <c r="N298" s="1" t="s">
        <v>87</v>
      </c>
      <c r="O298" s="1" t="s">
        <v>50</v>
      </c>
      <c r="P298" s="1" t="s">
        <v>50</v>
      </c>
      <c r="Q298" s="1" t="s">
        <v>246</v>
      </c>
      <c r="R298" s="1" t="s">
        <v>61</v>
      </c>
      <c r="S298" s="1" t="s">
        <v>62</v>
      </c>
      <c r="T298" s="1" t="s">
        <v>62</v>
      </c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1" t="s">
        <v>50</v>
      </c>
      <c r="AS298" s="1" t="s">
        <v>50</v>
      </c>
      <c r="AT298" s="2"/>
      <c r="AU298" s="1" t="s">
        <v>256</v>
      </c>
      <c r="AV298" s="2">
        <v>111</v>
      </c>
    </row>
    <row r="299" spans="1:48" ht="30" customHeight="1">
      <c r="A299" s="13"/>
      <c r="B299" s="13"/>
      <c r="C299" s="13"/>
      <c r="D299" s="13"/>
      <c r="E299" s="119"/>
      <c r="F299" s="14"/>
      <c r="G299" s="119"/>
      <c r="H299" s="14"/>
      <c r="I299" s="119"/>
      <c r="J299" s="14"/>
      <c r="K299" s="14"/>
      <c r="L299" s="14"/>
      <c r="M299" s="13"/>
    </row>
    <row r="300" spans="1:48" ht="30" customHeight="1">
      <c r="A300" s="13"/>
      <c r="B300" s="13"/>
      <c r="C300" s="13"/>
      <c r="D300" s="13"/>
      <c r="E300" s="119"/>
      <c r="F300" s="14"/>
      <c r="G300" s="119"/>
      <c r="H300" s="14"/>
      <c r="I300" s="119"/>
      <c r="J300" s="14"/>
      <c r="K300" s="14"/>
      <c r="L300" s="14"/>
      <c r="M300" s="13"/>
    </row>
    <row r="301" spans="1:48" ht="30" customHeight="1">
      <c r="A301" s="13"/>
      <c r="B301" s="13"/>
      <c r="C301" s="13"/>
      <c r="D301" s="13"/>
      <c r="E301" s="119"/>
      <c r="F301" s="14"/>
      <c r="G301" s="119"/>
      <c r="H301" s="14"/>
      <c r="I301" s="119"/>
      <c r="J301" s="14"/>
      <c r="K301" s="14"/>
      <c r="L301" s="14"/>
      <c r="M301" s="13"/>
    </row>
    <row r="302" spans="1:48" ht="30" customHeight="1">
      <c r="A302" s="13"/>
      <c r="B302" s="13"/>
      <c r="C302" s="13"/>
      <c r="D302" s="13"/>
      <c r="E302" s="119"/>
      <c r="F302" s="14"/>
      <c r="G302" s="119"/>
      <c r="H302" s="14"/>
      <c r="I302" s="119"/>
      <c r="J302" s="14"/>
      <c r="K302" s="14"/>
      <c r="L302" s="14"/>
      <c r="M302" s="13"/>
    </row>
    <row r="303" spans="1:48" ht="30" customHeight="1">
      <c r="A303" s="13"/>
      <c r="B303" s="13"/>
      <c r="C303" s="13"/>
      <c r="D303" s="13"/>
      <c r="E303" s="119"/>
      <c r="F303" s="14"/>
      <c r="G303" s="119"/>
      <c r="H303" s="14"/>
      <c r="I303" s="119"/>
      <c r="J303" s="14"/>
      <c r="K303" s="14"/>
      <c r="L303" s="14"/>
      <c r="M303" s="13"/>
    </row>
    <row r="304" spans="1:48" ht="30" customHeight="1">
      <c r="A304" s="13"/>
      <c r="B304" s="13"/>
      <c r="C304" s="13"/>
      <c r="D304" s="13"/>
      <c r="E304" s="119"/>
      <c r="F304" s="14"/>
      <c r="G304" s="119"/>
      <c r="H304" s="14"/>
      <c r="I304" s="119"/>
      <c r="J304" s="14"/>
      <c r="K304" s="14"/>
      <c r="L304" s="14"/>
      <c r="M304" s="13"/>
    </row>
    <row r="305" spans="1:48" ht="30" customHeight="1">
      <c r="A305" s="13"/>
      <c r="B305" s="13"/>
      <c r="C305" s="13"/>
      <c r="D305" s="13"/>
      <c r="E305" s="119"/>
      <c r="F305" s="14"/>
      <c r="G305" s="119"/>
      <c r="H305" s="14"/>
      <c r="I305" s="119"/>
      <c r="J305" s="14"/>
      <c r="K305" s="14"/>
      <c r="L305" s="14"/>
      <c r="M305" s="13"/>
    </row>
    <row r="306" spans="1:48" ht="30" customHeight="1">
      <c r="A306" s="13"/>
      <c r="B306" s="13"/>
      <c r="C306" s="13"/>
      <c r="D306" s="13"/>
      <c r="E306" s="119"/>
      <c r="F306" s="14"/>
      <c r="G306" s="119"/>
      <c r="H306" s="14"/>
      <c r="I306" s="119"/>
      <c r="J306" s="14"/>
      <c r="K306" s="14"/>
      <c r="L306" s="14"/>
      <c r="M306" s="13"/>
    </row>
    <row r="307" spans="1:48" ht="30" customHeight="1">
      <c r="A307" s="13"/>
      <c r="B307" s="13"/>
      <c r="C307" s="13"/>
      <c r="D307" s="13"/>
      <c r="E307" s="119"/>
      <c r="F307" s="14"/>
      <c r="G307" s="119"/>
      <c r="H307" s="14"/>
      <c r="I307" s="119"/>
      <c r="J307" s="14"/>
      <c r="K307" s="14"/>
      <c r="L307" s="14"/>
      <c r="M307" s="13"/>
    </row>
    <row r="308" spans="1:48" ht="30" customHeight="1">
      <c r="A308" s="13"/>
      <c r="B308" s="13"/>
      <c r="C308" s="13"/>
      <c r="D308" s="13"/>
      <c r="E308" s="119"/>
      <c r="F308" s="14"/>
      <c r="G308" s="119"/>
      <c r="H308" s="14"/>
      <c r="I308" s="119"/>
      <c r="J308" s="14"/>
      <c r="K308" s="14"/>
      <c r="L308" s="14"/>
      <c r="M308" s="13"/>
    </row>
    <row r="309" spans="1:48" ht="30" customHeight="1">
      <c r="A309" s="13"/>
      <c r="B309" s="13"/>
      <c r="C309" s="13"/>
      <c r="D309" s="13"/>
      <c r="E309" s="119"/>
      <c r="F309" s="14"/>
      <c r="G309" s="119"/>
      <c r="H309" s="14"/>
      <c r="I309" s="119"/>
      <c r="J309" s="14"/>
      <c r="K309" s="14"/>
      <c r="L309" s="14"/>
      <c r="M309" s="13"/>
    </row>
    <row r="310" spans="1:48" ht="30" customHeight="1">
      <c r="A310" s="13"/>
      <c r="B310" s="13"/>
      <c r="C310" s="13"/>
      <c r="D310" s="13"/>
      <c r="E310" s="119"/>
      <c r="F310" s="14"/>
      <c r="G310" s="119"/>
      <c r="H310" s="14"/>
      <c r="I310" s="119"/>
      <c r="J310" s="14"/>
      <c r="K310" s="14"/>
      <c r="L310" s="14"/>
      <c r="M310" s="13"/>
    </row>
    <row r="311" spans="1:48" ht="30" customHeight="1">
      <c r="A311" s="13"/>
      <c r="B311" s="13"/>
      <c r="C311" s="13"/>
      <c r="D311" s="13"/>
      <c r="E311" s="119"/>
      <c r="F311" s="14"/>
      <c r="G311" s="119"/>
      <c r="H311" s="14"/>
      <c r="I311" s="119"/>
      <c r="J311" s="14"/>
      <c r="K311" s="14"/>
      <c r="L311" s="14"/>
      <c r="M311" s="13"/>
    </row>
    <row r="312" spans="1:48" ht="30" customHeight="1">
      <c r="A312" s="13"/>
      <c r="B312" s="13"/>
      <c r="C312" s="13"/>
      <c r="D312" s="13"/>
      <c r="E312" s="119"/>
      <c r="F312" s="14"/>
      <c r="G312" s="119"/>
      <c r="H312" s="14"/>
      <c r="I312" s="119"/>
      <c r="J312" s="14"/>
      <c r="K312" s="14"/>
      <c r="L312" s="14"/>
      <c r="M312" s="13"/>
    </row>
    <row r="313" spans="1:48" ht="30" customHeight="1">
      <c r="A313" s="13"/>
      <c r="B313" s="13"/>
      <c r="C313" s="13"/>
      <c r="D313" s="13"/>
      <c r="E313" s="119"/>
      <c r="F313" s="14"/>
      <c r="G313" s="119"/>
      <c r="H313" s="14"/>
      <c r="I313" s="119"/>
      <c r="J313" s="14"/>
      <c r="K313" s="14"/>
      <c r="L313" s="14"/>
      <c r="M313" s="13"/>
    </row>
    <row r="314" spans="1:48" ht="30" customHeight="1">
      <c r="A314" s="13"/>
      <c r="B314" s="13"/>
      <c r="C314" s="13"/>
      <c r="D314" s="13"/>
      <c r="E314" s="119"/>
      <c r="F314" s="14"/>
      <c r="G314" s="119"/>
      <c r="H314" s="14"/>
      <c r="I314" s="119"/>
      <c r="J314" s="14"/>
      <c r="K314" s="14"/>
      <c r="L314" s="14"/>
      <c r="M314" s="13"/>
    </row>
    <row r="315" spans="1:48" ht="30" customHeight="1">
      <c r="A315" s="15" t="s">
        <v>89</v>
      </c>
      <c r="B315" s="13"/>
      <c r="C315" s="13"/>
      <c r="D315" s="13"/>
      <c r="E315" s="119"/>
      <c r="F315" s="14">
        <f>SUMIF(AR293:AR314,"",F293:F314)</f>
        <v>0</v>
      </c>
      <c r="G315" s="119"/>
      <c r="H315" s="14">
        <f>SUMIF(AR293:AR314,"",H293:H314)</f>
        <v>0</v>
      </c>
      <c r="I315" s="119"/>
      <c r="J315" s="14">
        <f>SUMIF(AR293:AR314,"",J293:J314)</f>
        <v>0</v>
      </c>
      <c r="K315" s="14"/>
      <c r="L315" s="14">
        <f>SUMIF(AR293:AR314,"",L293:L314)</f>
        <v>0</v>
      </c>
      <c r="M315" s="13"/>
      <c r="N315" t="s">
        <v>90</v>
      </c>
    </row>
    <row r="316" spans="1:48" ht="30" customHeight="1">
      <c r="A316" s="15" t="s">
        <v>257</v>
      </c>
      <c r="B316" s="81" t="s">
        <v>591</v>
      </c>
      <c r="C316" s="13"/>
      <c r="D316" s="13"/>
      <c r="E316" s="119"/>
      <c r="F316" s="14"/>
      <c r="G316" s="119"/>
      <c r="H316" s="14"/>
      <c r="I316" s="119"/>
      <c r="J316" s="14"/>
      <c r="K316" s="14"/>
      <c r="L316" s="14"/>
      <c r="M316" s="13"/>
      <c r="N316" s="2"/>
      <c r="O316" s="2"/>
      <c r="P316" s="2"/>
      <c r="Q316" s="1" t="s">
        <v>258</v>
      </c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</row>
    <row r="317" spans="1:48" ht="30" customHeight="1">
      <c r="A317" s="15" t="s">
        <v>93</v>
      </c>
      <c r="B317" s="15" t="s">
        <v>50</v>
      </c>
      <c r="C317" s="15" t="s">
        <v>58</v>
      </c>
      <c r="D317" s="13">
        <v>212</v>
      </c>
      <c r="E317" s="119"/>
      <c r="F317" s="14">
        <f>TRUNC(E317*D317, 0)</f>
        <v>0</v>
      </c>
      <c r="G317" s="119"/>
      <c r="H317" s="14">
        <f>TRUNC(G317*D317, 0)</f>
        <v>0</v>
      </c>
      <c r="I317" s="119"/>
      <c r="J317" s="14">
        <f>TRUNC(I317*D317, 0)</f>
        <v>0</v>
      </c>
      <c r="K317" s="14">
        <f t="shared" ref="K317:L319" si="32">TRUNC(E317+G317+I317, 0)</f>
        <v>0</v>
      </c>
      <c r="L317" s="14">
        <f t="shared" si="32"/>
        <v>0</v>
      </c>
      <c r="M317" s="15" t="s">
        <v>94</v>
      </c>
      <c r="N317" s="1" t="s">
        <v>95</v>
      </c>
      <c r="O317" s="1" t="s">
        <v>50</v>
      </c>
      <c r="P317" s="1" t="s">
        <v>50</v>
      </c>
      <c r="Q317" s="1" t="s">
        <v>258</v>
      </c>
      <c r="R317" s="1" t="s">
        <v>61</v>
      </c>
      <c r="S317" s="1" t="s">
        <v>62</v>
      </c>
      <c r="T317" s="1" t="s">
        <v>62</v>
      </c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1" t="s">
        <v>50</v>
      </c>
      <c r="AS317" s="1" t="s">
        <v>50</v>
      </c>
      <c r="AT317" s="2"/>
      <c r="AU317" s="1" t="s">
        <v>259</v>
      </c>
      <c r="AV317" s="2">
        <v>113</v>
      </c>
    </row>
    <row r="318" spans="1:48" ht="30" customHeight="1">
      <c r="A318" s="15" t="s">
        <v>97</v>
      </c>
      <c r="B318" s="15" t="s">
        <v>50</v>
      </c>
      <c r="C318" s="15" t="s">
        <v>66</v>
      </c>
      <c r="D318" s="13">
        <v>16</v>
      </c>
      <c r="E318" s="119"/>
      <c r="F318" s="14">
        <f>TRUNC(E318*D318, 0)</f>
        <v>0</v>
      </c>
      <c r="G318" s="119"/>
      <c r="H318" s="14">
        <f>TRUNC(G318*D318, 0)</f>
        <v>0</v>
      </c>
      <c r="I318" s="119"/>
      <c r="J318" s="14">
        <f>TRUNC(I318*D318, 0)</f>
        <v>0</v>
      </c>
      <c r="K318" s="14">
        <f t="shared" si="32"/>
        <v>0</v>
      </c>
      <c r="L318" s="14">
        <f t="shared" si="32"/>
        <v>0</v>
      </c>
      <c r="M318" s="15" t="s">
        <v>98</v>
      </c>
      <c r="N318" s="1" t="s">
        <v>99</v>
      </c>
      <c r="O318" s="1" t="s">
        <v>50</v>
      </c>
      <c r="P318" s="1" t="s">
        <v>50</v>
      </c>
      <c r="Q318" s="1" t="s">
        <v>258</v>
      </c>
      <c r="R318" s="1" t="s">
        <v>61</v>
      </c>
      <c r="S318" s="1" t="s">
        <v>62</v>
      </c>
      <c r="T318" s="1" t="s">
        <v>62</v>
      </c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1" t="s">
        <v>50</v>
      </c>
      <c r="AS318" s="1" t="s">
        <v>50</v>
      </c>
      <c r="AT318" s="2"/>
      <c r="AU318" s="1" t="s">
        <v>260</v>
      </c>
      <c r="AV318" s="2">
        <v>114</v>
      </c>
    </row>
    <row r="319" spans="1:48" ht="30" customHeight="1">
      <c r="A319" s="15" t="s">
        <v>107</v>
      </c>
      <c r="B319" s="15" t="s">
        <v>50</v>
      </c>
      <c r="C319" s="15" t="s">
        <v>108</v>
      </c>
      <c r="D319" s="13">
        <v>2.246</v>
      </c>
      <c r="E319" s="119"/>
      <c r="F319" s="14">
        <f>TRUNC(E319*D319, 0)</f>
        <v>0</v>
      </c>
      <c r="G319" s="119"/>
      <c r="H319" s="14">
        <f>TRUNC(G319*D319, 0)</f>
        <v>0</v>
      </c>
      <c r="I319" s="119"/>
      <c r="J319" s="14">
        <f>TRUNC(I319*D319, 0)</f>
        <v>0</v>
      </c>
      <c r="K319" s="14">
        <f t="shared" si="32"/>
        <v>0</v>
      </c>
      <c r="L319" s="14">
        <f t="shared" si="32"/>
        <v>0</v>
      </c>
      <c r="M319" s="15" t="s">
        <v>50</v>
      </c>
      <c r="N319" s="1" t="s">
        <v>109</v>
      </c>
      <c r="O319" s="1" t="s">
        <v>50</v>
      </c>
      <c r="P319" s="1" t="s">
        <v>50</v>
      </c>
      <c r="Q319" s="1" t="s">
        <v>258</v>
      </c>
      <c r="R319" s="1" t="s">
        <v>62</v>
      </c>
      <c r="S319" s="1" t="s">
        <v>62</v>
      </c>
      <c r="T319" s="1" t="s">
        <v>61</v>
      </c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1" t="s">
        <v>50</v>
      </c>
      <c r="AS319" s="1" t="s">
        <v>50</v>
      </c>
      <c r="AT319" s="2"/>
      <c r="AU319" s="1" t="s">
        <v>261</v>
      </c>
      <c r="AV319" s="2">
        <v>126</v>
      </c>
    </row>
    <row r="320" spans="1:48" ht="30" customHeight="1">
      <c r="A320" s="13"/>
      <c r="B320" s="13"/>
      <c r="C320" s="13"/>
      <c r="D320" s="13"/>
      <c r="E320" s="119"/>
      <c r="F320" s="14"/>
      <c r="G320" s="119"/>
      <c r="H320" s="14"/>
      <c r="I320" s="119"/>
      <c r="J320" s="14"/>
      <c r="K320" s="14"/>
      <c r="L320" s="14"/>
      <c r="M320" s="13"/>
    </row>
    <row r="321" spans="1:13" ht="30" customHeight="1">
      <c r="A321" s="13"/>
      <c r="B321" s="13"/>
      <c r="C321" s="13"/>
      <c r="D321" s="13"/>
      <c r="E321" s="119"/>
      <c r="F321" s="14"/>
      <c r="G321" s="119"/>
      <c r="H321" s="14"/>
      <c r="I321" s="119"/>
      <c r="J321" s="14"/>
      <c r="K321" s="14"/>
      <c r="L321" s="14"/>
      <c r="M321" s="13"/>
    </row>
    <row r="322" spans="1:13" ht="30" customHeight="1">
      <c r="A322" s="13"/>
      <c r="B322" s="13"/>
      <c r="C322" s="13"/>
      <c r="D322" s="13"/>
      <c r="E322" s="119"/>
      <c r="F322" s="14"/>
      <c r="G322" s="119"/>
      <c r="H322" s="14"/>
      <c r="I322" s="119"/>
      <c r="J322" s="14"/>
      <c r="K322" s="14"/>
      <c r="L322" s="14"/>
      <c r="M322" s="13"/>
    </row>
    <row r="323" spans="1:13" ht="30" customHeight="1">
      <c r="A323" s="13"/>
      <c r="B323" s="13"/>
      <c r="C323" s="13"/>
      <c r="D323" s="13"/>
      <c r="E323" s="119"/>
      <c r="F323" s="14"/>
      <c r="G323" s="119"/>
      <c r="H323" s="14"/>
      <c r="I323" s="119"/>
      <c r="J323" s="14"/>
      <c r="K323" s="14"/>
      <c r="L323" s="14"/>
      <c r="M323" s="13"/>
    </row>
    <row r="324" spans="1:13" ht="30" customHeight="1">
      <c r="A324" s="13"/>
      <c r="B324" s="13"/>
      <c r="C324" s="13"/>
      <c r="D324" s="13"/>
      <c r="E324" s="119"/>
      <c r="F324" s="14"/>
      <c r="G324" s="119"/>
      <c r="H324" s="14"/>
      <c r="I324" s="119"/>
      <c r="J324" s="14"/>
      <c r="K324" s="14"/>
      <c r="L324" s="14"/>
      <c r="M324" s="13"/>
    </row>
    <row r="325" spans="1:13" ht="30" customHeight="1">
      <c r="A325" s="13"/>
      <c r="B325" s="13"/>
      <c r="C325" s="13"/>
      <c r="D325" s="13"/>
      <c r="E325" s="119"/>
      <c r="F325" s="14"/>
      <c r="G325" s="119"/>
      <c r="H325" s="14"/>
      <c r="I325" s="119"/>
      <c r="J325" s="14"/>
      <c r="K325" s="14"/>
      <c r="L325" s="14"/>
      <c r="M325" s="13"/>
    </row>
    <row r="326" spans="1:13" ht="30" customHeight="1">
      <c r="A326" s="13"/>
      <c r="B326" s="13"/>
      <c r="C326" s="13"/>
      <c r="D326" s="13"/>
      <c r="E326" s="119"/>
      <c r="F326" s="14"/>
      <c r="G326" s="119"/>
      <c r="H326" s="14"/>
      <c r="I326" s="119"/>
      <c r="J326" s="14"/>
      <c r="K326" s="14"/>
      <c r="L326" s="14"/>
      <c r="M326" s="13"/>
    </row>
    <row r="327" spans="1:13" ht="30" customHeight="1">
      <c r="A327" s="13"/>
      <c r="B327" s="13"/>
      <c r="C327" s="13"/>
      <c r="D327" s="13"/>
      <c r="E327" s="119"/>
      <c r="F327" s="14"/>
      <c r="G327" s="119"/>
      <c r="H327" s="14"/>
      <c r="I327" s="119"/>
      <c r="J327" s="14"/>
      <c r="K327" s="14"/>
      <c r="L327" s="14"/>
      <c r="M327" s="13"/>
    </row>
    <row r="328" spans="1:13" ht="30" customHeight="1">
      <c r="A328" s="13"/>
      <c r="B328" s="13"/>
      <c r="C328" s="13"/>
      <c r="D328" s="13"/>
      <c r="E328" s="119"/>
      <c r="F328" s="14"/>
      <c r="G328" s="119"/>
      <c r="H328" s="14"/>
      <c r="I328" s="119"/>
      <c r="J328" s="14"/>
      <c r="K328" s="14"/>
      <c r="L328" s="14"/>
      <c r="M328" s="13"/>
    </row>
    <row r="329" spans="1:13" ht="30" customHeight="1">
      <c r="A329" s="13"/>
      <c r="B329" s="13"/>
      <c r="C329" s="13"/>
      <c r="D329" s="13"/>
      <c r="E329" s="119"/>
      <c r="F329" s="14"/>
      <c r="G329" s="119"/>
      <c r="H329" s="14"/>
      <c r="I329" s="119"/>
      <c r="J329" s="14"/>
      <c r="K329" s="14"/>
      <c r="L329" s="14"/>
      <c r="M329" s="13"/>
    </row>
    <row r="330" spans="1:13" ht="30" customHeight="1">
      <c r="A330" s="13"/>
      <c r="B330" s="13"/>
      <c r="C330" s="13"/>
      <c r="D330" s="13"/>
      <c r="E330" s="119"/>
      <c r="F330" s="14"/>
      <c r="G330" s="119"/>
      <c r="H330" s="14"/>
      <c r="I330" s="119"/>
      <c r="J330" s="14"/>
      <c r="K330" s="14"/>
      <c r="L330" s="14"/>
      <c r="M330" s="13"/>
    </row>
    <row r="331" spans="1:13" ht="30" customHeight="1">
      <c r="A331" s="13"/>
      <c r="B331" s="13"/>
      <c r="C331" s="13"/>
      <c r="D331" s="13"/>
      <c r="E331" s="119"/>
      <c r="F331" s="14"/>
      <c r="G331" s="119"/>
      <c r="H331" s="14"/>
      <c r="I331" s="119"/>
      <c r="J331" s="14"/>
      <c r="K331" s="14"/>
      <c r="L331" s="14"/>
      <c r="M331" s="13"/>
    </row>
    <row r="332" spans="1:13" ht="30" customHeight="1">
      <c r="A332" s="13"/>
      <c r="B332" s="13"/>
      <c r="C332" s="13"/>
      <c r="D332" s="13"/>
      <c r="E332" s="119"/>
      <c r="F332" s="14"/>
      <c r="G332" s="119"/>
      <c r="H332" s="14"/>
      <c r="I332" s="119"/>
      <c r="J332" s="14"/>
      <c r="K332" s="14"/>
      <c r="L332" s="14"/>
      <c r="M332" s="13"/>
    </row>
    <row r="333" spans="1:13" ht="30" customHeight="1">
      <c r="A333" s="13"/>
      <c r="B333" s="13"/>
      <c r="C333" s="13"/>
      <c r="D333" s="13"/>
      <c r="E333" s="119"/>
      <c r="F333" s="14"/>
      <c r="G333" s="119"/>
      <c r="H333" s="14"/>
      <c r="I333" s="119"/>
      <c r="J333" s="14"/>
      <c r="K333" s="14"/>
      <c r="L333" s="14"/>
      <c r="M333" s="13"/>
    </row>
    <row r="334" spans="1:13" ht="30" customHeight="1">
      <c r="A334" s="13"/>
      <c r="B334" s="13"/>
      <c r="C334" s="13"/>
      <c r="D334" s="13"/>
      <c r="E334" s="119"/>
      <c r="F334" s="14"/>
      <c r="G334" s="119"/>
      <c r="H334" s="14"/>
      <c r="I334" s="119"/>
      <c r="J334" s="14"/>
      <c r="K334" s="14"/>
      <c r="L334" s="14"/>
      <c r="M334" s="13"/>
    </row>
    <row r="335" spans="1:13" ht="30" customHeight="1">
      <c r="A335" s="13"/>
      <c r="B335" s="13"/>
      <c r="C335" s="13"/>
      <c r="D335" s="13"/>
      <c r="E335" s="119"/>
      <c r="F335" s="14"/>
      <c r="G335" s="119"/>
      <c r="H335" s="14"/>
      <c r="I335" s="119"/>
      <c r="J335" s="14"/>
      <c r="K335" s="14"/>
      <c r="L335" s="14"/>
      <c r="M335" s="13"/>
    </row>
    <row r="336" spans="1:13" ht="30" customHeight="1">
      <c r="A336" s="13"/>
      <c r="B336" s="13"/>
      <c r="C336" s="13"/>
      <c r="D336" s="13"/>
      <c r="E336" s="119"/>
      <c r="F336" s="14"/>
      <c r="G336" s="119"/>
      <c r="H336" s="14"/>
      <c r="I336" s="119"/>
      <c r="J336" s="14"/>
      <c r="K336" s="14"/>
      <c r="L336" s="14"/>
      <c r="M336" s="13"/>
    </row>
    <row r="337" spans="1:48" ht="30" customHeight="1">
      <c r="A337" s="13"/>
      <c r="B337" s="13"/>
      <c r="C337" s="13"/>
      <c r="D337" s="13"/>
      <c r="E337" s="119"/>
      <c r="F337" s="14"/>
      <c r="G337" s="119"/>
      <c r="H337" s="14"/>
      <c r="I337" s="119"/>
      <c r="J337" s="14"/>
      <c r="K337" s="14"/>
      <c r="L337" s="14"/>
      <c r="M337" s="13"/>
    </row>
    <row r="338" spans="1:48" ht="30" customHeight="1">
      <c r="A338" s="13"/>
      <c r="B338" s="13"/>
      <c r="C338" s="13"/>
      <c r="D338" s="13"/>
      <c r="E338" s="119"/>
      <c r="F338" s="14"/>
      <c r="G338" s="119"/>
      <c r="H338" s="14"/>
      <c r="I338" s="119"/>
      <c r="J338" s="14"/>
      <c r="K338" s="14"/>
      <c r="L338" s="14"/>
      <c r="M338" s="13"/>
    </row>
    <row r="339" spans="1:48" ht="30" customHeight="1">
      <c r="A339" s="15" t="s">
        <v>89</v>
      </c>
      <c r="B339" s="13"/>
      <c r="C339" s="13"/>
      <c r="D339" s="13"/>
      <c r="E339" s="119"/>
      <c r="F339" s="14">
        <f>SUMIF(AR317:AR338,"",F317:F338)</f>
        <v>0</v>
      </c>
      <c r="G339" s="119"/>
      <c r="H339" s="14">
        <f>SUMIF(AR317:AR338,"",H317:H338)</f>
        <v>0</v>
      </c>
      <c r="I339" s="119"/>
      <c r="J339" s="14">
        <f>SUMIF(AR317:AR338,"",J317:J338)</f>
        <v>0</v>
      </c>
      <c r="K339" s="14"/>
      <c r="L339" s="14">
        <f>SUMIF(AR317:AR338,"",L317:L338)</f>
        <v>0</v>
      </c>
      <c r="M339" s="13"/>
      <c r="N339" t="s">
        <v>90</v>
      </c>
    </row>
    <row r="340" spans="1:48" ht="30" customHeight="1">
      <c r="A340" s="15" t="s">
        <v>262</v>
      </c>
      <c r="B340" s="82" t="s">
        <v>591</v>
      </c>
      <c r="C340" s="13"/>
      <c r="D340" s="13"/>
      <c r="E340" s="119"/>
      <c r="F340" s="14"/>
      <c r="G340" s="119"/>
      <c r="H340" s="14"/>
      <c r="I340" s="119"/>
      <c r="J340" s="14"/>
      <c r="K340" s="14"/>
      <c r="L340" s="14"/>
      <c r="M340" s="13"/>
      <c r="N340" s="2"/>
      <c r="O340" s="2"/>
      <c r="P340" s="2"/>
      <c r="Q340" s="1" t="s">
        <v>263</v>
      </c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</row>
    <row r="341" spans="1:48" ht="30" customHeight="1">
      <c r="A341" s="15" t="s">
        <v>113</v>
      </c>
      <c r="B341" s="15" t="s">
        <v>114</v>
      </c>
      <c r="C341" s="15" t="s">
        <v>103</v>
      </c>
      <c r="D341" s="13">
        <v>8</v>
      </c>
      <c r="E341" s="119"/>
      <c r="F341" s="14">
        <f t="shared" ref="F341:F347" si="33">TRUNC(E341*D341, 0)</f>
        <v>0</v>
      </c>
      <c r="G341" s="119"/>
      <c r="H341" s="14">
        <f t="shared" ref="H341:H347" si="34">TRUNC(G341*D341, 0)</f>
        <v>0</v>
      </c>
      <c r="I341" s="119"/>
      <c r="J341" s="14">
        <f t="shared" ref="J341:J347" si="35">TRUNC(I341*D341, 0)</f>
        <v>0</v>
      </c>
      <c r="K341" s="14">
        <f t="shared" ref="K341:L347" si="36">TRUNC(E341+G341+I341, 0)</f>
        <v>0</v>
      </c>
      <c r="L341" s="14">
        <f t="shared" si="36"/>
        <v>0</v>
      </c>
      <c r="M341" s="15" t="s">
        <v>50</v>
      </c>
      <c r="N341" s="1" t="s">
        <v>115</v>
      </c>
      <c r="O341" s="1" t="s">
        <v>50</v>
      </c>
      <c r="P341" s="1" t="s">
        <v>50</v>
      </c>
      <c r="Q341" s="1" t="s">
        <v>263</v>
      </c>
      <c r="R341" s="1" t="s">
        <v>62</v>
      </c>
      <c r="S341" s="1" t="s">
        <v>62</v>
      </c>
      <c r="T341" s="1" t="s">
        <v>61</v>
      </c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1" t="s">
        <v>50</v>
      </c>
      <c r="AS341" s="1" t="s">
        <v>50</v>
      </c>
      <c r="AT341" s="2"/>
      <c r="AU341" s="1" t="s">
        <v>264</v>
      </c>
      <c r="AV341" s="2">
        <v>116</v>
      </c>
    </row>
    <row r="342" spans="1:48" ht="30" customHeight="1">
      <c r="A342" s="15" t="s">
        <v>117</v>
      </c>
      <c r="B342" s="15" t="s">
        <v>118</v>
      </c>
      <c r="C342" s="15" t="s">
        <v>103</v>
      </c>
      <c r="D342" s="13">
        <v>6</v>
      </c>
      <c r="E342" s="119"/>
      <c r="F342" s="14">
        <f t="shared" si="33"/>
        <v>0</v>
      </c>
      <c r="G342" s="119"/>
      <c r="H342" s="14">
        <f t="shared" si="34"/>
        <v>0</v>
      </c>
      <c r="I342" s="119"/>
      <c r="J342" s="14">
        <f t="shared" si="35"/>
        <v>0</v>
      </c>
      <c r="K342" s="14">
        <f t="shared" si="36"/>
        <v>0</v>
      </c>
      <c r="L342" s="14">
        <f t="shared" si="36"/>
        <v>0</v>
      </c>
      <c r="M342" s="15" t="s">
        <v>50</v>
      </c>
      <c r="N342" s="1" t="s">
        <v>119</v>
      </c>
      <c r="O342" s="1" t="s">
        <v>50</v>
      </c>
      <c r="P342" s="1" t="s">
        <v>50</v>
      </c>
      <c r="Q342" s="1" t="s">
        <v>263</v>
      </c>
      <c r="R342" s="1" t="s">
        <v>62</v>
      </c>
      <c r="S342" s="1" t="s">
        <v>62</v>
      </c>
      <c r="T342" s="1" t="s">
        <v>61</v>
      </c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1" t="s">
        <v>50</v>
      </c>
      <c r="AS342" s="1" t="s">
        <v>50</v>
      </c>
      <c r="AT342" s="2"/>
      <c r="AU342" s="1" t="s">
        <v>265</v>
      </c>
      <c r="AV342" s="2">
        <v>117</v>
      </c>
    </row>
    <row r="343" spans="1:48" ht="30" customHeight="1">
      <c r="A343" s="15" t="s">
        <v>121</v>
      </c>
      <c r="B343" s="15" t="s">
        <v>122</v>
      </c>
      <c r="C343" s="15" t="s">
        <v>103</v>
      </c>
      <c r="D343" s="13">
        <v>1</v>
      </c>
      <c r="E343" s="119"/>
      <c r="F343" s="14">
        <f t="shared" si="33"/>
        <v>0</v>
      </c>
      <c r="G343" s="119"/>
      <c r="H343" s="14">
        <f t="shared" si="34"/>
        <v>0</v>
      </c>
      <c r="I343" s="119"/>
      <c r="J343" s="14">
        <f t="shared" si="35"/>
        <v>0</v>
      </c>
      <c r="K343" s="14">
        <f t="shared" si="36"/>
        <v>0</v>
      </c>
      <c r="L343" s="14">
        <f t="shared" si="36"/>
        <v>0</v>
      </c>
      <c r="M343" s="15" t="s">
        <v>50</v>
      </c>
      <c r="N343" s="1" t="s">
        <v>123</v>
      </c>
      <c r="O343" s="1" t="s">
        <v>50</v>
      </c>
      <c r="P343" s="1" t="s">
        <v>50</v>
      </c>
      <c r="Q343" s="1" t="s">
        <v>263</v>
      </c>
      <c r="R343" s="1" t="s">
        <v>62</v>
      </c>
      <c r="S343" s="1" t="s">
        <v>62</v>
      </c>
      <c r="T343" s="1" t="s">
        <v>61</v>
      </c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1" t="s">
        <v>50</v>
      </c>
      <c r="AS343" s="1" t="s">
        <v>50</v>
      </c>
      <c r="AT343" s="2"/>
      <c r="AU343" s="1" t="s">
        <v>266</v>
      </c>
      <c r="AV343" s="2">
        <v>118</v>
      </c>
    </row>
    <row r="344" spans="1:48" ht="30" customHeight="1">
      <c r="A344" s="15" t="s">
        <v>125</v>
      </c>
      <c r="B344" s="15" t="s">
        <v>126</v>
      </c>
      <c r="C344" s="15" t="s">
        <v>127</v>
      </c>
      <c r="D344" s="13">
        <v>4</v>
      </c>
      <c r="E344" s="119"/>
      <c r="F344" s="14">
        <f t="shared" si="33"/>
        <v>0</v>
      </c>
      <c r="G344" s="119"/>
      <c r="H344" s="14">
        <f t="shared" si="34"/>
        <v>0</v>
      </c>
      <c r="I344" s="119"/>
      <c r="J344" s="14">
        <f t="shared" si="35"/>
        <v>0</v>
      </c>
      <c r="K344" s="14">
        <f t="shared" si="36"/>
        <v>0</v>
      </c>
      <c r="L344" s="14">
        <f t="shared" si="36"/>
        <v>0</v>
      </c>
      <c r="M344" s="15" t="s">
        <v>128</v>
      </c>
      <c r="N344" s="1" t="s">
        <v>129</v>
      </c>
      <c r="O344" s="1" t="s">
        <v>50</v>
      </c>
      <c r="P344" s="1" t="s">
        <v>50</v>
      </c>
      <c r="Q344" s="1" t="s">
        <v>263</v>
      </c>
      <c r="R344" s="1" t="s">
        <v>61</v>
      </c>
      <c r="S344" s="1" t="s">
        <v>62</v>
      </c>
      <c r="T344" s="1" t="s">
        <v>62</v>
      </c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1" t="s">
        <v>50</v>
      </c>
      <c r="AS344" s="1" t="s">
        <v>50</v>
      </c>
      <c r="AT344" s="2"/>
      <c r="AU344" s="1" t="s">
        <v>267</v>
      </c>
      <c r="AV344" s="2">
        <v>119</v>
      </c>
    </row>
    <row r="345" spans="1:48" ht="30" customHeight="1">
      <c r="A345" s="15" t="s">
        <v>131</v>
      </c>
      <c r="B345" s="15" t="s">
        <v>132</v>
      </c>
      <c r="C345" s="15" t="s">
        <v>103</v>
      </c>
      <c r="D345" s="13">
        <v>2</v>
      </c>
      <c r="E345" s="119"/>
      <c r="F345" s="14">
        <f t="shared" si="33"/>
        <v>0</v>
      </c>
      <c r="G345" s="119"/>
      <c r="H345" s="14">
        <f t="shared" si="34"/>
        <v>0</v>
      </c>
      <c r="I345" s="119"/>
      <c r="J345" s="14">
        <f t="shared" si="35"/>
        <v>0</v>
      </c>
      <c r="K345" s="14">
        <f t="shared" si="36"/>
        <v>0</v>
      </c>
      <c r="L345" s="14">
        <f t="shared" si="36"/>
        <v>0</v>
      </c>
      <c r="M345" s="15" t="s">
        <v>133</v>
      </c>
      <c r="N345" s="1" t="s">
        <v>134</v>
      </c>
      <c r="O345" s="1" t="s">
        <v>50</v>
      </c>
      <c r="P345" s="1" t="s">
        <v>50</v>
      </c>
      <c r="Q345" s="1" t="s">
        <v>263</v>
      </c>
      <c r="R345" s="1" t="s">
        <v>61</v>
      </c>
      <c r="S345" s="1" t="s">
        <v>62</v>
      </c>
      <c r="T345" s="1" t="s">
        <v>62</v>
      </c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1" t="s">
        <v>50</v>
      </c>
      <c r="AS345" s="1" t="s">
        <v>50</v>
      </c>
      <c r="AT345" s="2"/>
      <c r="AU345" s="1" t="s">
        <v>268</v>
      </c>
      <c r="AV345" s="2">
        <v>120</v>
      </c>
    </row>
    <row r="346" spans="1:48" ht="30" customHeight="1">
      <c r="A346" s="15" t="s">
        <v>140</v>
      </c>
      <c r="B346" s="15" t="s">
        <v>141</v>
      </c>
      <c r="C346" s="15" t="s">
        <v>103</v>
      </c>
      <c r="D346" s="13">
        <v>124</v>
      </c>
      <c r="E346" s="119"/>
      <c r="F346" s="14">
        <f t="shared" si="33"/>
        <v>0</v>
      </c>
      <c r="G346" s="119"/>
      <c r="H346" s="14">
        <f t="shared" si="34"/>
        <v>0</v>
      </c>
      <c r="I346" s="119"/>
      <c r="J346" s="14">
        <f t="shared" si="35"/>
        <v>0</v>
      </c>
      <c r="K346" s="14">
        <f t="shared" si="36"/>
        <v>0</v>
      </c>
      <c r="L346" s="14">
        <f t="shared" si="36"/>
        <v>0</v>
      </c>
      <c r="M346" s="15" t="s">
        <v>142</v>
      </c>
      <c r="N346" s="1" t="s">
        <v>143</v>
      </c>
      <c r="O346" s="1" t="s">
        <v>50</v>
      </c>
      <c r="P346" s="1" t="s">
        <v>50</v>
      </c>
      <c r="Q346" s="1" t="s">
        <v>263</v>
      </c>
      <c r="R346" s="1" t="s">
        <v>61</v>
      </c>
      <c r="S346" s="1" t="s">
        <v>62</v>
      </c>
      <c r="T346" s="1" t="s">
        <v>62</v>
      </c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1" t="s">
        <v>50</v>
      </c>
      <c r="AS346" s="1" t="s">
        <v>50</v>
      </c>
      <c r="AT346" s="2"/>
      <c r="AU346" s="1" t="s">
        <v>269</v>
      </c>
      <c r="AV346" s="2">
        <v>121</v>
      </c>
    </row>
    <row r="347" spans="1:48" ht="30" customHeight="1">
      <c r="A347" s="15" t="s">
        <v>140</v>
      </c>
      <c r="B347" s="15" t="s">
        <v>145</v>
      </c>
      <c r="C347" s="15" t="s">
        <v>103</v>
      </c>
      <c r="D347" s="13">
        <v>53</v>
      </c>
      <c r="E347" s="119"/>
      <c r="F347" s="14">
        <f t="shared" si="33"/>
        <v>0</v>
      </c>
      <c r="G347" s="119"/>
      <c r="H347" s="14">
        <f t="shared" si="34"/>
        <v>0</v>
      </c>
      <c r="I347" s="119"/>
      <c r="J347" s="14">
        <f t="shared" si="35"/>
        <v>0</v>
      </c>
      <c r="K347" s="14">
        <f t="shared" si="36"/>
        <v>0</v>
      </c>
      <c r="L347" s="14">
        <f t="shared" si="36"/>
        <v>0</v>
      </c>
      <c r="M347" s="15" t="s">
        <v>146</v>
      </c>
      <c r="N347" s="1" t="s">
        <v>147</v>
      </c>
      <c r="O347" s="1" t="s">
        <v>50</v>
      </c>
      <c r="P347" s="1" t="s">
        <v>50</v>
      </c>
      <c r="Q347" s="1" t="s">
        <v>263</v>
      </c>
      <c r="R347" s="1" t="s">
        <v>61</v>
      </c>
      <c r="S347" s="1" t="s">
        <v>62</v>
      </c>
      <c r="T347" s="1" t="s">
        <v>62</v>
      </c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1" t="s">
        <v>50</v>
      </c>
      <c r="AS347" s="1" t="s">
        <v>50</v>
      </c>
      <c r="AT347" s="2"/>
      <c r="AU347" s="1" t="s">
        <v>270</v>
      </c>
      <c r="AV347" s="2">
        <v>122</v>
      </c>
    </row>
    <row r="348" spans="1:48" ht="30" customHeight="1">
      <c r="A348" s="15"/>
      <c r="B348" s="15"/>
      <c r="C348" s="15"/>
      <c r="D348" s="13"/>
      <c r="E348" s="119"/>
      <c r="F348" s="14"/>
      <c r="G348" s="119"/>
      <c r="H348" s="14"/>
      <c r="I348" s="119"/>
      <c r="J348" s="14"/>
      <c r="K348" s="14"/>
      <c r="L348" s="14"/>
      <c r="M348" s="15"/>
      <c r="N348" s="1" t="s">
        <v>149</v>
      </c>
      <c r="O348" s="1" t="s">
        <v>50</v>
      </c>
      <c r="P348" s="1" t="s">
        <v>50</v>
      </c>
      <c r="Q348" s="1" t="s">
        <v>263</v>
      </c>
      <c r="R348" s="1" t="s">
        <v>61</v>
      </c>
      <c r="S348" s="1" t="s">
        <v>62</v>
      </c>
      <c r="T348" s="1" t="s">
        <v>62</v>
      </c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1" t="s">
        <v>50</v>
      </c>
      <c r="AS348" s="1" t="s">
        <v>50</v>
      </c>
      <c r="AT348" s="2"/>
      <c r="AU348" s="1" t="s">
        <v>271</v>
      </c>
      <c r="AV348" s="2">
        <v>123</v>
      </c>
    </row>
    <row r="349" spans="1:48" ht="30" customHeight="1">
      <c r="A349" s="13"/>
      <c r="B349" s="13"/>
      <c r="C349" s="13"/>
      <c r="D349" s="13"/>
      <c r="E349" s="119"/>
      <c r="F349" s="14"/>
      <c r="G349" s="119"/>
      <c r="H349" s="14"/>
      <c r="I349" s="119"/>
      <c r="J349" s="14"/>
      <c r="K349" s="14"/>
      <c r="L349" s="14"/>
      <c r="M349" s="13"/>
    </row>
    <row r="350" spans="1:48" ht="30" customHeight="1">
      <c r="A350" s="13"/>
      <c r="B350" s="13"/>
      <c r="C350" s="13"/>
      <c r="D350" s="13"/>
      <c r="E350" s="119"/>
      <c r="F350" s="14"/>
      <c r="G350" s="119"/>
      <c r="H350" s="14"/>
      <c r="I350" s="119"/>
      <c r="J350" s="14"/>
      <c r="K350" s="14"/>
      <c r="L350" s="14"/>
      <c r="M350" s="13"/>
    </row>
    <row r="351" spans="1:48" ht="30" customHeight="1">
      <c r="A351" s="13"/>
      <c r="B351" s="13"/>
      <c r="C351" s="13"/>
      <c r="D351" s="13"/>
      <c r="E351" s="119"/>
      <c r="F351" s="14"/>
      <c r="G351" s="119"/>
      <c r="H351" s="14"/>
      <c r="I351" s="119"/>
      <c r="J351" s="14"/>
      <c r="K351" s="14"/>
      <c r="L351" s="14"/>
      <c r="M351" s="13"/>
    </row>
    <row r="352" spans="1:48" ht="30" customHeight="1">
      <c r="A352" s="13"/>
      <c r="B352" s="13"/>
      <c r="C352" s="13"/>
      <c r="D352" s="13"/>
      <c r="E352" s="119"/>
      <c r="F352" s="14"/>
      <c r="G352" s="119"/>
      <c r="H352" s="14"/>
      <c r="I352" s="119"/>
      <c r="J352" s="14"/>
      <c r="K352" s="14"/>
      <c r="L352" s="14"/>
      <c r="M352" s="13"/>
    </row>
    <row r="353" spans="1:48" ht="30" customHeight="1">
      <c r="A353" s="13"/>
      <c r="B353" s="13"/>
      <c r="C353" s="13"/>
      <c r="D353" s="13"/>
      <c r="E353" s="119"/>
      <c r="F353" s="14"/>
      <c r="G353" s="119"/>
      <c r="H353" s="14"/>
      <c r="I353" s="119"/>
      <c r="J353" s="14"/>
      <c r="K353" s="14"/>
      <c r="L353" s="14"/>
      <c r="M353" s="13"/>
    </row>
    <row r="354" spans="1:48" ht="30" customHeight="1">
      <c r="A354" s="13"/>
      <c r="B354" s="13"/>
      <c r="C354" s="13"/>
      <c r="D354" s="13"/>
      <c r="E354" s="119"/>
      <c r="F354" s="14"/>
      <c r="G354" s="119"/>
      <c r="H354" s="14"/>
      <c r="I354" s="119"/>
      <c r="J354" s="14"/>
      <c r="K354" s="14"/>
      <c r="L354" s="14"/>
      <c r="M354" s="13"/>
    </row>
    <row r="355" spans="1:48" ht="30" customHeight="1">
      <c r="A355" s="13"/>
      <c r="B355" s="13"/>
      <c r="C355" s="13"/>
      <c r="D355" s="13"/>
      <c r="E355" s="119"/>
      <c r="F355" s="14"/>
      <c r="G355" s="119"/>
      <c r="H355" s="14"/>
      <c r="I355" s="119"/>
      <c r="J355" s="14"/>
      <c r="K355" s="14"/>
      <c r="L355" s="14"/>
      <c r="M355" s="13"/>
    </row>
    <row r="356" spans="1:48" ht="30" customHeight="1">
      <c r="A356" s="13"/>
      <c r="B356" s="13"/>
      <c r="C356" s="13"/>
      <c r="D356" s="13"/>
      <c r="E356" s="119"/>
      <c r="F356" s="14"/>
      <c r="G356" s="119"/>
      <c r="H356" s="14"/>
      <c r="I356" s="119"/>
      <c r="J356" s="14"/>
      <c r="K356" s="14"/>
      <c r="L356" s="14"/>
      <c r="M356" s="13"/>
    </row>
    <row r="357" spans="1:48" ht="30" customHeight="1">
      <c r="A357" s="13"/>
      <c r="B357" s="13"/>
      <c r="C357" s="13"/>
      <c r="D357" s="13"/>
      <c r="E357" s="119"/>
      <c r="F357" s="14"/>
      <c r="G357" s="119"/>
      <c r="H357" s="14"/>
      <c r="I357" s="119"/>
      <c r="J357" s="14"/>
      <c r="K357" s="14"/>
      <c r="L357" s="14"/>
      <c r="M357" s="13"/>
    </row>
    <row r="358" spans="1:48" ht="30" customHeight="1">
      <c r="A358" s="13"/>
      <c r="B358" s="13"/>
      <c r="C358" s="13"/>
      <c r="D358" s="13"/>
      <c r="E358" s="119"/>
      <c r="F358" s="14"/>
      <c r="G358" s="119"/>
      <c r="H358" s="14"/>
      <c r="I358" s="119"/>
      <c r="J358" s="14"/>
      <c r="K358" s="14"/>
      <c r="L358" s="14"/>
      <c r="M358" s="13"/>
    </row>
    <row r="359" spans="1:48" ht="30" customHeight="1">
      <c r="A359" s="13"/>
      <c r="B359" s="13"/>
      <c r="C359" s="13"/>
      <c r="D359" s="13"/>
      <c r="E359" s="119"/>
      <c r="F359" s="14"/>
      <c r="G359" s="119"/>
      <c r="H359" s="14"/>
      <c r="I359" s="119"/>
      <c r="J359" s="14"/>
      <c r="K359" s="14"/>
      <c r="L359" s="14"/>
      <c r="M359" s="13"/>
    </row>
    <row r="360" spans="1:48" ht="30" customHeight="1">
      <c r="A360" s="13"/>
      <c r="B360" s="13"/>
      <c r="C360" s="13"/>
      <c r="D360" s="13"/>
      <c r="E360" s="119"/>
      <c r="F360" s="14"/>
      <c r="G360" s="119"/>
      <c r="H360" s="14"/>
      <c r="I360" s="119"/>
      <c r="J360" s="14"/>
      <c r="K360" s="14"/>
      <c r="L360" s="14"/>
      <c r="M360" s="13"/>
    </row>
    <row r="361" spans="1:48" ht="30" customHeight="1">
      <c r="A361" s="13"/>
      <c r="B361" s="13"/>
      <c r="C361" s="13"/>
      <c r="D361" s="13"/>
      <c r="E361" s="119"/>
      <c r="F361" s="14"/>
      <c r="G361" s="119"/>
      <c r="H361" s="14"/>
      <c r="I361" s="119"/>
      <c r="J361" s="14"/>
      <c r="K361" s="14"/>
      <c r="L361" s="14"/>
      <c r="M361" s="13"/>
    </row>
    <row r="362" spans="1:48" ht="30" customHeight="1">
      <c r="A362" s="13"/>
      <c r="B362" s="13"/>
      <c r="C362" s="13"/>
      <c r="D362" s="13"/>
      <c r="E362" s="119"/>
      <c r="F362" s="14"/>
      <c r="G362" s="119"/>
      <c r="H362" s="14"/>
      <c r="I362" s="119"/>
      <c r="J362" s="14"/>
      <c r="K362" s="14"/>
      <c r="L362" s="14"/>
      <c r="M362" s="13"/>
    </row>
    <row r="363" spans="1:48" ht="30" customHeight="1">
      <c r="A363" s="15" t="s">
        <v>89</v>
      </c>
      <c r="B363" s="13"/>
      <c r="C363" s="13"/>
      <c r="D363" s="13"/>
      <c r="E363" s="119"/>
      <c r="F363" s="14">
        <f>SUMIF(AR341:AR362,"",F341:F362)</f>
        <v>0</v>
      </c>
      <c r="G363" s="119"/>
      <c r="H363" s="14">
        <f>SUMIF(AR341:AR362,"",H341:H362)</f>
        <v>0</v>
      </c>
      <c r="I363" s="119"/>
      <c r="J363" s="14">
        <f>SUMIF(AR341:AR362,"",J341:J362)</f>
        <v>0</v>
      </c>
      <c r="K363" s="14"/>
      <c r="L363" s="14">
        <f>SUMIF(AR341:AR362,"",L341:L362)</f>
        <v>0</v>
      </c>
      <c r="M363" s="13"/>
      <c r="N363" t="s">
        <v>90</v>
      </c>
    </row>
    <row r="364" spans="1:48" ht="30" customHeight="1">
      <c r="A364" s="15" t="s">
        <v>274</v>
      </c>
      <c r="B364" s="83" t="s">
        <v>592</v>
      </c>
      <c r="C364" s="13"/>
      <c r="D364" s="13"/>
      <c r="E364" s="119"/>
      <c r="F364" s="14"/>
      <c r="G364" s="119"/>
      <c r="H364" s="14"/>
      <c r="I364" s="119"/>
      <c r="J364" s="14"/>
      <c r="K364" s="14"/>
      <c r="L364" s="14"/>
      <c r="M364" s="13"/>
      <c r="N364" s="2"/>
      <c r="O364" s="2"/>
      <c r="P364" s="2"/>
      <c r="Q364" s="1" t="s">
        <v>275</v>
      </c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</row>
    <row r="365" spans="1:48" ht="30" customHeight="1">
      <c r="A365" s="15" t="s">
        <v>156</v>
      </c>
      <c r="B365" s="15" t="s">
        <v>157</v>
      </c>
      <c r="C365" s="15" t="s">
        <v>58</v>
      </c>
      <c r="D365" s="13">
        <v>12</v>
      </c>
      <c r="E365" s="119"/>
      <c r="F365" s="14">
        <f>TRUNC(E365*D365, 0)</f>
        <v>0</v>
      </c>
      <c r="G365" s="119"/>
      <c r="H365" s="14">
        <f>TRUNC(G365*D365, 0)</f>
        <v>0</v>
      </c>
      <c r="I365" s="119"/>
      <c r="J365" s="14">
        <f>TRUNC(I365*D365, 0)</f>
        <v>0</v>
      </c>
      <c r="K365" s="14">
        <f t="shared" ref="K365:L369" si="37">TRUNC(E365+G365+I365, 0)</f>
        <v>0</v>
      </c>
      <c r="L365" s="14">
        <f t="shared" si="37"/>
        <v>0</v>
      </c>
      <c r="M365" s="15" t="s">
        <v>158</v>
      </c>
      <c r="N365" s="1" t="s">
        <v>159</v>
      </c>
      <c r="O365" s="1" t="s">
        <v>50</v>
      </c>
      <c r="P365" s="1" t="s">
        <v>50</v>
      </c>
      <c r="Q365" s="1" t="s">
        <v>275</v>
      </c>
      <c r="R365" s="1" t="s">
        <v>61</v>
      </c>
      <c r="S365" s="1" t="s">
        <v>62</v>
      </c>
      <c r="T365" s="1" t="s">
        <v>62</v>
      </c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1" t="s">
        <v>50</v>
      </c>
      <c r="AS365" s="1" t="s">
        <v>50</v>
      </c>
      <c r="AT365" s="2"/>
      <c r="AU365" s="1" t="s">
        <v>276</v>
      </c>
      <c r="AV365" s="2">
        <v>130</v>
      </c>
    </row>
    <row r="366" spans="1:48" ht="30" customHeight="1">
      <c r="A366" s="15" t="s">
        <v>156</v>
      </c>
      <c r="B366" s="15" t="s">
        <v>277</v>
      </c>
      <c r="C366" s="15" t="s">
        <v>58</v>
      </c>
      <c r="D366" s="13">
        <v>9</v>
      </c>
      <c r="E366" s="119"/>
      <c r="F366" s="14">
        <f>TRUNC(E366*D366, 0)</f>
        <v>0</v>
      </c>
      <c r="G366" s="119"/>
      <c r="H366" s="14">
        <f>TRUNC(G366*D366, 0)</f>
        <v>0</v>
      </c>
      <c r="I366" s="119"/>
      <c r="J366" s="14">
        <f>TRUNC(I366*D366, 0)</f>
        <v>0</v>
      </c>
      <c r="K366" s="14">
        <f t="shared" si="37"/>
        <v>0</v>
      </c>
      <c r="L366" s="14">
        <f t="shared" si="37"/>
        <v>0</v>
      </c>
      <c r="M366" s="15" t="s">
        <v>278</v>
      </c>
      <c r="N366" s="1" t="s">
        <v>279</v>
      </c>
      <c r="O366" s="1" t="s">
        <v>50</v>
      </c>
      <c r="P366" s="1" t="s">
        <v>50</v>
      </c>
      <c r="Q366" s="1" t="s">
        <v>275</v>
      </c>
      <c r="R366" s="1" t="s">
        <v>61</v>
      </c>
      <c r="S366" s="1" t="s">
        <v>62</v>
      </c>
      <c r="T366" s="1" t="s">
        <v>62</v>
      </c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1" t="s">
        <v>50</v>
      </c>
      <c r="AS366" s="1" t="s">
        <v>50</v>
      </c>
      <c r="AT366" s="2"/>
      <c r="AU366" s="1" t="s">
        <v>280</v>
      </c>
      <c r="AV366" s="2">
        <v>131</v>
      </c>
    </row>
    <row r="367" spans="1:48" ht="30" customHeight="1">
      <c r="A367" s="15" t="s">
        <v>75</v>
      </c>
      <c r="B367" s="15" t="s">
        <v>50</v>
      </c>
      <c r="C367" s="15" t="s">
        <v>58</v>
      </c>
      <c r="D367" s="13">
        <v>29</v>
      </c>
      <c r="E367" s="119"/>
      <c r="F367" s="14">
        <f>TRUNC(E367*D367, 0)</f>
        <v>0</v>
      </c>
      <c r="G367" s="119"/>
      <c r="H367" s="14">
        <f>TRUNC(G367*D367, 0)</f>
        <v>0</v>
      </c>
      <c r="I367" s="119"/>
      <c r="J367" s="14">
        <f>TRUNC(I367*D367, 0)</f>
        <v>0</v>
      </c>
      <c r="K367" s="14">
        <f t="shared" si="37"/>
        <v>0</v>
      </c>
      <c r="L367" s="14">
        <f t="shared" si="37"/>
        <v>0</v>
      </c>
      <c r="M367" s="15" t="s">
        <v>76</v>
      </c>
      <c r="N367" s="1" t="s">
        <v>77</v>
      </c>
      <c r="O367" s="1" t="s">
        <v>50</v>
      </c>
      <c r="P367" s="1" t="s">
        <v>50</v>
      </c>
      <c r="Q367" s="1" t="s">
        <v>275</v>
      </c>
      <c r="R367" s="1" t="s">
        <v>61</v>
      </c>
      <c r="S367" s="1" t="s">
        <v>62</v>
      </c>
      <c r="T367" s="1" t="s">
        <v>62</v>
      </c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1" t="s">
        <v>50</v>
      </c>
      <c r="AS367" s="1" t="s">
        <v>50</v>
      </c>
      <c r="AT367" s="2"/>
      <c r="AU367" s="1" t="s">
        <v>281</v>
      </c>
      <c r="AV367" s="2">
        <v>133</v>
      </c>
    </row>
    <row r="368" spans="1:48" ht="30" customHeight="1">
      <c r="A368" s="15" t="s">
        <v>79</v>
      </c>
      <c r="B368" s="15" t="s">
        <v>50</v>
      </c>
      <c r="C368" s="15" t="s">
        <v>66</v>
      </c>
      <c r="D368" s="13">
        <v>13</v>
      </c>
      <c r="E368" s="119"/>
      <c r="F368" s="14">
        <f>TRUNC(E368*D368, 0)</f>
        <v>0</v>
      </c>
      <c r="G368" s="119"/>
      <c r="H368" s="14">
        <f>TRUNC(G368*D368, 0)</f>
        <v>0</v>
      </c>
      <c r="I368" s="119"/>
      <c r="J368" s="14">
        <f>TRUNC(I368*D368, 0)</f>
        <v>0</v>
      </c>
      <c r="K368" s="14">
        <f t="shared" si="37"/>
        <v>0</v>
      </c>
      <c r="L368" s="14">
        <f t="shared" si="37"/>
        <v>0</v>
      </c>
      <c r="M368" s="15" t="s">
        <v>80</v>
      </c>
      <c r="N368" s="1" t="s">
        <v>81</v>
      </c>
      <c r="O368" s="1" t="s">
        <v>50</v>
      </c>
      <c r="P368" s="1" t="s">
        <v>50</v>
      </c>
      <c r="Q368" s="1" t="s">
        <v>275</v>
      </c>
      <c r="R368" s="1" t="s">
        <v>61</v>
      </c>
      <c r="S368" s="1" t="s">
        <v>62</v>
      </c>
      <c r="T368" s="1" t="s">
        <v>62</v>
      </c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1" t="s">
        <v>50</v>
      </c>
      <c r="AS368" s="1" t="s">
        <v>50</v>
      </c>
      <c r="AT368" s="2"/>
      <c r="AU368" s="1" t="s">
        <v>282</v>
      </c>
      <c r="AV368" s="2">
        <v>134</v>
      </c>
    </row>
    <row r="369" spans="1:48" ht="30" customHeight="1">
      <c r="A369" s="15" t="s">
        <v>83</v>
      </c>
      <c r="B369" s="15" t="s">
        <v>84</v>
      </c>
      <c r="C369" s="15" t="s">
        <v>85</v>
      </c>
      <c r="D369" s="13">
        <v>2</v>
      </c>
      <c r="E369" s="119"/>
      <c r="F369" s="14">
        <f>TRUNC(E369*D369, 0)</f>
        <v>0</v>
      </c>
      <c r="G369" s="119"/>
      <c r="H369" s="14">
        <f>TRUNC(G369*D369, 0)</f>
        <v>0</v>
      </c>
      <c r="I369" s="119"/>
      <c r="J369" s="14">
        <f>TRUNC(I369*D369, 0)</f>
        <v>0</v>
      </c>
      <c r="K369" s="14">
        <f t="shared" si="37"/>
        <v>0</v>
      </c>
      <c r="L369" s="14">
        <f t="shared" si="37"/>
        <v>0</v>
      </c>
      <c r="M369" s="15" t="s">
        <v>86</v>
      </c>
      <c r="N369" s="1" t="s">
        <v>87</v>
      </c>
      <c r="O369" s="1" t="s">
        <v>50</v>
      </c>
      <c r="P369" s="1" t="s">
        <v>50</v>
      </c>
      <c r="Q369" s="1" t="s">
        <v>275</v>
      </c>
      <c r="R369" s="1" t="s">
        <v>61</v>
      </c>
      <c r="S369" s="1" t="s">
        <v>62</v>
      </c>
      <c r="T369" s="1" t="s">
        <v>62</v>
      </c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1" t="s">
        <v>50</v>
      </c>
      <c r="AS369" s="1" t="s">
        <v>50</v>
      </c>
      <c r="AT369" s="2"/>
      <c r="AU369" s="1" t="s">
        <v>283</v>
      </c>
      <c r="AV369" s="2">
        <v>135</v>
      </c>
    </row>
    <row r="370" spans="1:48" ht="30" customHeight="1">
      <c r="A370" s="13"/>
      <c r="B370" s="13"/>
      <c r="C370" s="13"/>
      <c r="D370" s="13"/>
      <c r="E370" s="119"/>
      <c r="F370" s="14"/>
      <c r="G370" s="119"/>
      <c r="H370" s="14"/>
      <c r="I370" s="119"/>
      <c r="J370" s="14"/>
      <c r="K370" s="14"/>
      <c r="L370" s="14"/>
      <c r="M370" s="13"/>
    </row>
    <row r="371" spans="1:48" ht="30" customHeight="1">
      <c r="A371" s="13"/>
      <c r="B371" s="13"/>
      <c r="C371" s="13"/>
      <c r="D371" s="13"/>
      <c r="E371" s="119"/>
      <c r="F371" s="14"/>
      <c r="G371" s="119"/>
      <c r="H371" s="14"/>
      <c r="I371" s="119"/>
      <c r="J371" s="14"/>
      <c r="K371" s="14"/>
      <c r="L371" s="14"/>
      <c r="M371" s="13"/>
    </row>
    <row r="372" spans="1:48" ht="30" customHeight="1">
      <c r="A372" s="13"/>
      <c r="B372" s="13"/>
      <c r="C372" s="13"/>
      <c r="D372" s="13"/>
      <c r="E372" s="119"/>
      <c r="F372" s="14"/>
      <c r="G372" s="119"/>
      <c r="H372" s="14"/>
      <c r="I372" s="119"/>
      <c r="J372" s="14"/>
      <c r="K372" s="14"/>
      <c r="L372" s="14"/>
      <c r="M372" s="13"/>
    </row>
    <row r="373" spans="1:48" ht="30" customHeight="1">
      <c r="A373" s="13"/>
      <c r="B373" s="13"/>
      <c r="C373" s="13"/>
      <c r="D373" s="13"/>
      <c r="E373" s="119"/>
      <c r="F373" s="14"/>
      <c r="G373" s="119"/>
      <c r="H373" s="14"/>
      <c r="I373" s="119"/>
      <c r="J373" s="14"/>
      <c r="K373" s="14"/>
      <c r="L373" s="14"/>
      <c r="M373" s="13"/>
    </row>
    <row r="374" spans="1:48" ht="30" customHeight="1">
      <c r="A374" s="13"/>
      <c r="B374" s="13"/>
      <c r="C374" s="13"/>
      <c r="D374" s="13"/>
      <c r="E374" s="119"/>
      <c r="F374" s="14"/>
      <c r="G374" s="119"/>
      <c r="H374" s="14"/>
      <c r="I374" s="119"/>
      <c r="J374" s="14"/>
      <c r="K374" s="14"/>
      <c r="L374" s="14"/>
      <c r="M374" s="13"/>
    </row>
    <row r="375" spans="1:48" ht="30" customHeight="1">
      <c r="A375" s="13"/>
      <c r="B375" s="13"/>
      <c r="C375" s="13"/>
      <c r="D375" s="13"/>
      <c r="E375" s="119"/>
      <c r="F375" s="14"/>
      <c r="G375" s="119"/>
      <c r="H375" s="14"/>
      <c r="I375" s="119"/>
      <c r="J375" s="14"/>
      <c r="K375" s="14"/>
      <c r="L375" s="14"/>
      <c r="M375" s="13"/>
    </row>
    <row r="376" spans="1:48" ht="30" customHeight="1">
      <c r="A376" s="13"/>
      <c r="B376" s="13"/>
      <c r="C376" s="13"/>
      <c r="D376" s="13"/>
      <c r="E376" s="119"/>
      <c r="F376" s="14"/>
      <c r="G376" s="119"/>
      <c r="H376" s="14"/>
      <c r="I376" s="119"/>
      <c r="J376" s="14"/>
      <c r="K376" s="14"/>
      <c r="L376" s="14"/>
      <c r="M376" s="13"/>
    </row>
    <row r="377" spans="1:48" ht="30" customHeight="1">
      <c r="A377" s="13"/>
      <c r="B377" s="13"/>
      <c r="C377" s="13"/>
      <c r="D377" s="13"/>
      <c r="E377" s="119"/>
      <c r="F377" s="14"/>
      <c r="G377" s="119"/>
      <c r="H377" s="14"/>
      <c r="I377" s="119"/>
      <c r="J377" s="14"/>
      <c r="K377" s="14"/>
      <c r="L377" s="14"/>
      <c r="M377" s="13"/>
    </row>
    <row r="378" spans="1:48" ht="30" customHeight="1">
      <c r="A378" s="13"/>
      <c r="B378" s="13"/>
      <c r="C378" s="13"/>
      <c r="D378" s="13"/>
      <c r="E378" s="119"/>
      <c r="F378" s="14"/>
      <c r="G378" s="119"/>
      <c r="H378" s="14"/>
      <c r="I378" s="119"/>
      <c r="J378" s="14"/>
      <c r="K378" s="14"/>
      <c r="L378" s="14"/>
      <c r="M378" s="13"/>
    </row>
    <row r="379" spans="1:48" ht="30" customHeight="1">
      <c r="A379" s="13"/>
      <c r="B379" s="13"/>
      <c r="C379" s="13"/>
      <c r="D379" s="13"/>
      <c r="E379" s="119"/>
      <c r="F379" s="14"/>
      <c r="G379" s="119"/>
      <c r="H379" s="14"/>
      <c r="I379" s="119"/>
      <c r="J379" s="14"/>
      <c r="K379" s="14"/>
      <c r="L379" s="14"/>
      <c r="M379" s="13"/>
    </row>
    <row r="380" spans="1:48" ht="30" customHeight="1">
      <c r="A380" s="13"/>
      <c r="B380" s="13"/>
      <c r="C380" s="13"/>
      <c r="D380" s="13"/>
      <c r="E380" s="119"/>
      <c r="F380" s="14"/>
      <c r="G380" s="119"/>
      <c r="H380" s="14"/>
      <c r="I380" s="119"/>
      <c r="J380" s="14"/>
      <c r="K380" s="14"/>
      <c r="L380" s="14"/>
      <c r="M380" s="13"/>
    </row>
    <row r="381" spans="1:48" ht="30" customHeight="1">
      <c r="A381" s="13"/>
      <c r="B381" s="13"/>
      <c r="C381" s="13"/>
      <c r="D381" s="13"/>
      <c r="E381" s="119"/>
      <c r="F381" s="14"/>
      <c r="G381" s="119"/>
      <c r="H381" s="14"/>
      <c r="I381" s="119"/>
      <c r="J381" s="14"/>
      <c r="K381" s="14"/>
      <c r="L381" s="14"/>
      <c r="M381" s="13"/>
    </row>
    <row r="382" spans="1:48" ht="30" customHeight="1">
      <c r="A382" s="13"/>
      <c r="B382" s="13"/>
      <c r="C382" s="13"/>
      <c r="D382" s="13"/>
      <c r="E382" s="119"/>
      <c r="F382" s="14"/>
      <c r="G382" s="119"/>
      <c r="H382" s="14"/>
      <c r="I382" s="119"/>
      <c r="J382" s="14"/>
      <c r="K382" s="14"/>
      <c r="L382" s="14"/>
      <c r="M382" s="13"/>
    </row>
    <row r="383" spans="1:48" ht="30" customHeight="1">
      <c r="A383" s="13"/>
      <c r="B383" s="13"/>
      <c r="C383" s="13"/>
      <c r="D383" s="13"/>
      <c r="E383" s="119"/>
      <c r="F383" s="14"/>
      <c r="G383" s="119"/>
      <c r="H383" s="14"/>
      <c r="I383" s="119"/>
      <c r="J383" s="14"/>
      <c r="K383" s="14"/>
      <c r="L383" s="14"/>
      <c r="M383" s="13"/>
    </row>
    <row r="384" spans="1:48" ht="30" customHeight="1">
      <c r="A384" s="13"/>
      <c r="B384" s="13"/>
      <c r="C384" s="13"/>
      <c r="D384" s="13"/>
      <c r="E384" s="119"/>
      <c r="F384" s="14"/>
      <c r="G384" s="119"/>
      <c r="H384" s="14"/>
      <c r="I384" s="119"/>
      <c r="J384" s="14"/>
      <c r="K384" s="14"/>
      <c r="L384" s="14"/>
      <c r="M384" s="13"/>
    </row>
    <row r="385" spans="1:48" ht="30" customHeight="1">
      <c r="A385" s="13"/>
      <c r="B385" s="13"/>
      <c r="C385" s="13"/>
      <c r="D385" s="13"/>
      <c r="E385" s="119"/>
      <c r="F385" s="14"/>
      <c r="G385" s="119"/>
      <c r="H385" s="14"/>
      <c r="I385" s="119"/>
      <c r="J385" s="14"/>
      <c r="K385" s="14"/>
      <c r="L385" s="14"/>
      <c r="M385" s="13"/>
    </row>
    <row r="386" spans="1:48" ht="30" customHeight="1">
      <c r="A386" s="13"/>
      <c r="B386" s="13"/>
      <c r="C386" s="13"/>
      <c r="D386" s="13"/>
      <c r="E386" s="119"/>
      <c r="F386" s="14"/>
      <c r="G386" s="119"/>
      <c r="H386" s="14"/>
      <c r="I386" s="119"/>
      <c r="J386" s="14"/>
      <c r="K386" s="14"/>
      <c r="L386" s="14"/>
      <c r="M386" s="13"/>
    </row>
    <row r="387" spans="1:48" ht="30" customHeight="1">
      <c r="A387" s="15" t="s">
        <v>89</v>
      </c>
      <c r="B387" s="13"/>
      <c r="C387" s="13"/>
      <c r="D387" s="13"/>
      <c r="E387" s="119"/>
      <c r="F387" s="14">
        <f>SUMIF(AR365:AR386,"",F365:F386)</f>
        <v>0</v>
      </c>
      <c r="G387" s="119"/>
      <c r="H387" s="14">
        <f>SUMIF(AR365:AR386,"",H365:H386)</f>
        <v>0</v>
      </c>
      <c r="I387" s="119"/>
      <c r="J387" s="14">
        <f>SUMIF(AR365:AR386,"",J365:J386)</f>
        <v>0</v>
      </c>
      <c r="K387" s="14"/>
      <c r="L387" s="14">
        <f>SUMIF(AR365:AR386,"",L365:L386)</f>
        <v>0</v>
      </c>
      <c r="M387" s="13"/>
      <c r="N387" t="s">
        <v>90</v>
      </c>
    </row>
    <row r="388" spans="1:48" ht="30" customHeight="1">
      <c r="A388" s="15" t="s">
        <v>284</v>
      </c>
      <c r="B388" s="84" t="s">
        <v>592</v>
      </c>
      <c r="C388" s="13"/>
      <c r="D388" s="13"/>
      <c r="E388" s="119"/>
      <c r="F388" s="14"/>
      <c r="G388" s="119"/>
      <c r="H388" s="14"/>
      <c r="I388" s="119"/>
      <c r="J388" s="14"/>
      <c r="K388" s="14"/>
      <c r="L388" s="14"/>
      <c r="M388" s="13"/>
      <c r="N388" s="2"/>
      <c r="O388" s="2"/>
      <c r="P388" s="2"/>
      <c r="Q388" s="1" t="s">
        <v>285</v>
      </c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</row>
    <row r="389" spans="1:48" ht="30" customHeight="1">
      <c r="A389" s="15" t="s">
        <v>93</v>
      </c>
      <c r="B389" s="15" t="s">
        <v>50</v>
      </c>
      <c r="C389" s="15" t="s">
        <v>58</v>
      </c>
      <c r="D389" s="13">
        <v>154</v>
      </c>
      <c r="E389" s="119"/>
      <c r="F389" s="14">
        <f>TRUNC(E389*D389, 0)</f>
        <v>0</v>
      </c>
      <c r="G389" s="119"/>
      <c r="H389" s="14">
        <f>TRUNC(G389*D389, 0)</f>
        <v>0</v>
      </c>
      <c r="I389" s="119"/>
      <c r="J389" s="14">
        <f>TRUNC(I389*D389, 0)</f>
        <v>0</v>
      </c>
      <c r="K389" s="14">
        <f t="shared" ref="K389:L391" si="38">TRUNC(E389+G389+I389, 0)</f>
        <v>0</v>
      </c>
      <c r="L389" s="14">
        <f t="shared" si="38"/>
        <v>0</v>
      </c>
      <c r="M389" s="15" t="s">
        <v>94</v>
      </c>
      <c r="N389" s="1" t="s">
        <v>95</v>
      </c>
      <c r="O389" s="1" t="s">
        <v>50</v>
      </c>
      <c r="P389" s="1" t="s">
        <v>50</v>
      </c>
      <c r="Q389" s="1" t="s">
        <v>285</v>
      </c>
      <c r="R389" s="1" t="s">
        <v>61</v>
      </c>
      <c r="S389" s="1" t="s">
        <v>62</v>
      </c>
      <c r="T389" s="1" t="s">
        <v>62</v>
      </c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1" t="s">
        <v>50</v>
      </c>
      <c r="AS389" s="1" t="s">
        <v>50</v>
      </c>
      <c r="AT389" s="2"/>
      <c r="AU389" s="1" t="s">
        <v>286</v>
      </c>
      <c r="AV389" s="2">
        <v>137</v>
      </c>
    </row>
    <row r="390" spans="1:48" ht="30" customHeight="1">
      <c r="A390" s="15" t="s">
        <v>97</v>
      </c>
      <c r="B390" s="15" t="s">
        <v>50</v>
      </c>
      <c r="C390" s="15" t="s">
        <v>66</v>
      </c>
      <c r="D390" s="13">
        <v>12</v>
      </c>
      <c r="E390" s="119"/>
      <c r="F390" s="14">
        <f>TRUNC(E390*D390, 0)</f>
        <v>0</v>
      </c>
      <c r="G390" s="119"/>
      <c r="H390" s="14">
        <f>TRUNC(G390*D390, 0)</f>
        <v>0</v>
      </c>
      <c r="I390" s="119"/>
      <c r="J390" s="14">
        <f>TRUNC(I390*D390, 0)</f>
        <v>0</v>
      </c>
      <c r="K390" s="14">
        <f t="shared" si="38"/>
        <v>0</v>
      </c>
      <c r="L390" s="14">
        <f t="shared" si="38"/>
        <v>0</v>
      </c>
      <c r="M390" s="15" t="s">
        <v>98</v>
      </c>
      <c r="N390" s="1" t="s">
        <v>99</v>
      </c>
      <c r="O390" s="1" t="s">
        <v>50</v>
      </c>
      <c r="P390" s="1" t="s">
        <v>50</v>
      </c>
      <c r="Q390" s="1" t="s">
        <v>285</v>
      </c>
      <c r="R390" s="1" t="s">
        <v>61</v>
      </c>
      <c r="S390" s="1" t="s">
        <v>62</v>
      </c>
      <c r="T390" s="1" t="s">
        <v>62</v>
      </c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1" t="s">
        <v>50</v>
      </c>
      <c r="AS390" s="1" t="s">
        <v>50</v>
      </c>
      <c r="AT390" s="2"/>
      <c r="AU390" s="1" t="s">
        <v>287</v>
      </c>
      <c r="AV390" s="2">
        <v>138</v>
      </c>
    </row>
    <row r="391" spans="1:48" ht="30" customHeight="1">
      <c r="A391" s="15" t="s">
        <v>107</v>
      </c>
      <c r="B391" s="15" t="s">
        <v>50</v>
      </c>
      <c r="C391" s="15" t="s">
        <v>108</v>
      </c>
      <c r="D391" s="13">
        <v>1.6240000000000001</v>
      </c>
      <c r="E391" s="119"/>
      <c r="F391" s="14">
        <f>TRUNC(E391*D391, 0)</f>
        <v>0</v>
      </c>
      <c r="G391" s="119"/>
      <c r="H391" s="14">
        <f>TRUNC(G391*D391, 0)</f>
        <v>0</v>
      </c>
      <c r="I391" s="119"/>
      <c r="J391" s="14">
        <f>TRUNC(I391*D391, 0)</f>
        <v>0</v>
      </c>
      <c r="K391" s="14">
        <f t="shared" si="38"/>
        <v>0</v>
      </c>
      <c r="L391" s="14">
        <f t="shared" si="38"/>
        <v>0</v>
      </c>
      <c r="M391" s="15" t="s">
        <v>50</v>
      </c>
      <c r="N391" s="1" t="s">
        <v>109</v>
      </c>
      <c r="O391" s="1" t="s">
        <v>50</v>
      </c>
      <c r="P391" s="1" t="s">
        <v>50</v>
      </c>
      <c r="Q391" s="1" t="s">
        <v>285</v>
      </c>
      <c r="R391" s="1" t="s">
        <v>62</v>
      </c>
      <c r="S391" s="1" t="s">
        <v>62</v>
      </c>
      <c r="T391" s="1" t="s">
        <v>61</v>
      </c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1" t="s">
        <v>50</v>
      </c>
      <c r="AS391" s="1" t="s">
        <v>50</v>
      </c>
      <c r="AT391" s="2"/>
      <c r="AU391" s="1" t="s">
        <v>288</v>
      </c>
      <c r="AV391" s="2">
        <v>151</v>
      </c>
    </row>
    <row r="392" spans="1:48" ht="30" customHeight="1">
      <c r="A392" s="13"/>
      <c r="B392" s="13"/>
      <c r="C392" s="13"/>
      <c r="D392" s="13"/>
      <c r="E392" s="119"/>
      <c r="F392" s="14"/>
      <c r="G392" s="119"/>
      <c r="H392" s="14"/>
      <c r="I392" s="119"/>
      <c r="J392" s="14"/>
      <c r="K392" s="14"/>
      <c r="L392" s="14"/>
      <c r="M392" s="13"/>
    </row>
    <row r="393" spans="1:48" ht="30" customHeight="1">
      <c r="A393" s="13"/>
      <c r="B393" s="13"/>
      <c r="C393" s="13"/>
      <c r="D393" s="13"/>
      <c r="E393" s="119"/>
      <c r="F393" s="14"/>
      <c r="G393" s="119"/>
      <c r="H393" s="14"/>
      <c r="I393" s="119"/>
      <c r="J393" s="14"/>
      <c r="K393" s="14"/>
      <c r="L393" s="14"/>
      <c r="M393" s="13"/>
    </row>
    <row r="394" spans="1:48" ht="30" customHeight="1">
      <c r="A394" s="13"/>
      <c r="B394" s="13"/>
      <c r="C394" s="13"/>
      <c r="D394" s="13"/>
      <c r="E394" s="119"/>
      <c r="F394" s="14"/>
      <c r="G394" s="119"/>
      <c r="H394" s="14"/>
      <c r="I394" s="119"/>
      <c r="J394" s="14"/>
      <c r="K394" s="14"/>
      <c r="L394" s="14"/>
      <c r="M394" s="13"/>
    </row>
    <row r="395" spans="1:48" ht="30" customHeight="1">
      <c r="A395" s="13"/>
      <c r="B395" s="13"/>
      <c r="C395" s="13"/>
      <c r="D395" s="13"/>
      <c r="E395" s="119"/>
      <c r="F395" s="14"/>
      <c r="G395" s="119"/>
      <c r="H395" s="14"/>
      <c r="I395" s="119"/>
      <c r="J395" s="14"/>
      <c r="K395" s="14"/>
      <c r="L395" s="14"/>
      <c r="M395" s="13"/>
    </row>
    <row r="396" spans="1:48" ht="30" customHeight="1">
      <c r="A396" s="13"/>
      <c r="B396" s="13"/>
      <c r="C396" s="13"/>
      <c r="D396" s="13"/>
      <c r="E396" s="119"/>
      <c r="F396" s="14"/>
      <c r="G396" s="119"/>
      <c r="H396" s="14"/>
      <c r="I396" s="119"/>
      <c r="J396" s="14"/>
      <c r="K396" s="14"/>
      <c r="L396" s="14"/>
      <c r="M396" s="13"/>
    </row>
    <row r="397" spans="1:48" ht="30" customHeight="1">
      <c r="A397" s="13"/>
      <c r="B397" s="13"/>
      <c r="C397" s="13"/>
      <c r="D397" s="13"/>
      <c r="E397" s="119"/>
      <c r="F397" s="14"/>
      <c r="G397" s="119"/>
      <c r="H397" s="14"/>
      <c r="I397" s="119"/>
      <c r="J397" s="14"/>
      <c r="K397" s="14"/>
      <c r="L397" s="14"/>
      <c r="M397" s="13"/>
    </row>
    <row r="398" spans="1:48" ht="30" customHeight="1">
      <c r="A398" s="13"/>
      <c r="B398" s="13"/>
      <c r="C398" s="13"/>
      <c r="D398" s="13"/>
      <c r="E398" s="119"/>
      <c r="F398" s="14"/>
      <c r="G398" s="119"/>
      <c r="H398" s="14"/>
      <c r="I398" s="119"/>
      <c r="J398" s="14"/>
      <c r="K398" s="14"/>
      <c r="L398" s="14"/>
      <c r="M398" s="13"/>
    </row>
    <row r="399" spans="1:48" ht="30" customHeight="1">
      <c r="A399" s="13"/>
      <c r="B399" s="13"/>
      <c r="C399" s="13"/>
      <c r="D399" s="13"/>
      <c r="E399" s="119"/>
      <c r="F399" s="14"/>
      <c r="G399" s="119"/>
      <c r="H399" s="14"/>
      <c r="I399" s="119"/>
      <c r="J399" s="14"/>
      <c r="K399" s="14"/>
      <c r="L399" s="14"/>
      <c r="M399" s="13"/>
    </row>
    <row r="400" spans="1:48" ht="30" customHeight="1">
      <c r="A400" s="13"/>
      <c r="B400" s="13"/>
      <c r="C400" s="13"/>
      <c r="D400" s="13"/>
      <c r="E400" s="119"/>
      <c r="F400" s="14"/>
      <c r="G400" s="119"/>
      <c r="H400" s="14"/>
      <c r="I400" s="119"/>
      <c r="J400" s="14"/>
      <c r="K400" s="14"/>
      <c r="L400" s="14"/>
      <c r="M400" s="13"/>
    </row>
    <row r="401" spans="1:48" ht="30" customHeight="1">
      <c r="A401" s="13"/>
      <c r="B401" s="13"/>
      <c r="C401" s="13"/>
      <c r="D401" s="13"/>
      <c r="E401" s="119"/>
      <c r="F401" s="14"/>
      <c r="G401" s="119"/>
      <c r="H401" s="14"/>
      <c r="I401" s="119"/>
      <c r="J401" s="14"/>
      <c r="K401" s="14"/>
      <c r="L401" s="14"/>
      <c r="M401" s="13"/>
    </row>
    <row r="402" spans="1:48" ht="30" customHeight="1">
      <c r="A402" s="13"/>
      <c r="B402" s="13"/>
      <c r="C402" s="13"/>
      <c r="D402" s="13"/>
      <c r="E402" s="119"/>
      <c r="F402" s="14"/>
      <c r="G402" s="119"/>
      <c r="H402" s="14"/>
      <c r="I402" s="119"/>
      <c r="J402" s="14"/>
      <c r="K402" s="14"/>
      <c r="L402" s="14"/>
      <c r="M402" s="13"/>
    </row>
    <row r="403" spans="1:48" ht="30" customHeight="1">
      <c r="A403" s="13"/>
      <c r="B403" s="13"/>
      <c r="C403" s="13"/>
      <c r="D403" s="13"/>
      <c r="E403" s="119"/>
      <c r="F403" s="14"/>
      <c r="G403" s="119"/>
      <c r="H403" s="14"/>
      <c r="I403" s="119"/>
      <c r="J403" s="14"/>
      <c r="K403" s="14"/>
      <c r="L403" s="14"/>
      <c r="M403" s="13"/>
    </row>
    <row r="404" spans="1:48" ht="30" customHeight="1">
      <c r="A404" s="13"/>
      <c r="B404" s="13"/>
      <c r="C404" s="13"/>
      <c r="D404" s="13"/>
      <c r="E404" s="119"/>
      <c r="F404" s="14"/>
      <c r="G404" s="119"/>
      <c r="H404" s="14"/>
      <c r="I404" s="119"/>
      <c r="J404" s="14"/>
      <c r="K404" s="14"/>
      <c r="L404" s="14"/>
      <c r="M404" s="13"/>
    </row>
    <row r="405" spans="1:48" ht="30" customHeight="1">
      <c r="A405" s="13"/>
      <c r="B405" s="13"/>
      <c r="C405" s="13"/>
      <c r="D405" s="13"/>
      <c r="E405" s="119"/>
      <c r="F405" s="14"/>
      <c r="G405" s="119"/>
      <c r="H405" s="14"/>
      <c r="I405" s="119"/>
      <c r="J405" s="14"/>
      <c r="K405" s="14"/>
      <c r="L405" s="14"/>
      <c r="M405" s="13"/>
    </row>
    <row r="406" spans="1:48" ht="30" customHeight="1">
      <c r="A406" s="13"/>
      <c r="B406" s="13"/>
      <c r="C406" s="13"/>
      <c r="D406" s="13"/>
      <c r="E406" s="119"/>
      <c r="F406" s="14"/>
      <c r="G406" s="119"/>
      <c r="H406" s="14"/>
      <c r="I406" s="119"/>
      <c r="J406" s="14"/>
      <c r="K406" s="14"/>
      <c r="L406" s="14"/>
      <c r="M406" s="13"/>
    </row>
    <row r="407" spans="1:48" ht="30" customHeight="1">
      <c r="A407" s="13"/>
      <c r="B407" s="13"/>
      <c r="C407" s="13"/>
      <c r="D407" s="13"/>
      <c r="E407" s="119"/>
      <c r="F407" s="14"/>
      <c r="G407" s="119"/>
      <c r="H407" s="14"/>
      <c r="I407" s="119"/>
      <c r="J407" s="14"/>
      <c r="K407" s="14"/>
      <c r="L407" s="14"/>
      <c r="M407" s="13"/>
    </row>
    <row r="408" spans="1:48" ht="30" customHeight="1">
      <c r="A408" s="13"/>
      <c r="B408" s="13"/>
      <c r="C408" s="13"/>
      <c r="D408" s="13"/>
      <c r="E408" s="119"/>
      <c r="F408" s="14"/>
      <c r="G408" s="119"/>
      <c r="H408" s="14"/>
      <c r="I408" s="119"/>
      <c r="J408" s="14"/>
      <c r="K408" s="14"/>
      <c r="L408" s="14"/>
      <c r="M408" s="13"/>
    </row>
    <row r="409" spans="1:48" ht="30" customHeight="1">
      <c r="A409" s="13"/>
      <c r="B409" s="13"/>
      <c r="C409" s="13"/>
      <c r="D409" s="13"/>
      <c r="E409" s="119"/>
      <c r="F409" s="14"/>
      <c r="G409" s="119"/>
      <c r="H409" s="14"/>
      <c r="I409" s="119"/>
      <c r="J409" s="14"/>
      <c r="K409" s="14"/>
      <c r="L409" s="14"/>
      <c r="M409" s="13"/>
    </row>
    <row r="410" spans="1:48" ht="30" customHeight="1">
      <c r="A410" s="13"/>
      <c r="B410" s="13"/>
      <c r="C410" s="13"/>
      <c r="D410" s="13"/>
      <c r="E410" s="119"/>
      <c r="F410" s="14"/>
      <c r="G410" s="119"/>
      <c r="H410" s="14"/>
      <c r="I410" s="119"/>
      <c r="J410" s="14"/>
      <c r="K410" s="14"/>
      <c r="L410" s="14"/>
      <c r="M410" s="13"/>
    </row>
    <row r="411" spans="1:48" ht="30" customHeight="1">
      <c r="A411" s="15" t="s">
        <v>89</v>
      </c>
      <c r="B411" s="13"/>
      <c r="C411" s="13"/>
      <c r="D411" s="13"/>
      <c r="E411" s="119"/>
      <c r="F411" s="14">
        <f>SUMIF(AR389:AR410,"",F389:F410)</f>
        <v>0</v>
      </c>
      <c r="G411" s="119"/>
      <c r="H411" s="14">
        <f>SUMIF(AR389:AR410,"",H389:H410)</f>
        <v>0</v>
      </c>
      <c r="I411" s="119"/>
      <c r="J411" s="14">
        <f>SUMIF(AR389:AR410,"",J389:J410)</f>
        <v>0</v>
      </c>
      <c r="K411" s="14"/>
      <c r="L411" s="14">
        <f>SUMIF(AR389:AR410,"",L389:L410)</f>
        <v>0</v>
      </c>
      <c r="M411" s="13"/>
      <c r="N411" t="s">
        <v>90</v>
      </c>
    </row>
    <row r="412" spans="1:48" ht="30" customHeight="1">
      <c r="A412" s="15" t="s">
        <v>289</v>
      </c>
      <c r="B412" s="85" t="s">
        <v>592</v>
      </c>
      <c r="C412" s="13"/>
      <c r="D412" s="13"/>
      <c r="E412" s="119"/>
      <c r="F412" s="14"/>
      <c r="G412" s="119"/>
      <c r="H412" s="14"/>
      <c r="I412" s="119"/>
      <c r="J412" s="14"/>
      <c r="K412" s="14"/>
      <c r="L412" s="14"/>
      <c r="M412" s="13"/>
      <c r="N412" s="2"/>
      <c r="O412" s="2"/>
      <c r="P412" s="2"/>
      <c r="Q412" s="1" t="s">
        <v>290</v>
      </c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</row>
    <row r="413" spans="1:48" ht="30" customHeight="1">
      <c r="A413" s="15" t="s">
        <v>230</v>
      </c>
      <c r="B413" s="15" t="s">
        <v>231</v>
      </c>
      <c r="C413" s="15" t="s">
        <v>232</v>
      </c>
      <c r="D413" s="13">
        <v>1</v>
      </c>
      <c r="E413" s="119"/>
      <c r="F413" s="14">
        <f t="shared" ref="F413:F420" si="39">TRUNC(E413*D413, 0)</f>
        <v>0</v>
      </c>
      <c r="G413" s="119"/>
      <c r="H413" s="14">
        <f t="shared" ref="H413:H420" si="40">TRUNC(G413*D413, 0)</f>
        <v>0</v>
      </c>
      <c r="I413" s="119"/>
      <c r="J413" s="14">
        <f t="shared" ref="J413:J420" si="41">TRUNC(I413*D413, 0)</f>
        <v>0</v>
      </c>
      <c r="K413" s="14">
        <f t="shared" ref="K413:K420" si="42">TRUNC(E413+G413+I413, 0)</f>
        <v>0</v>
      </c>
      <c r="L413" s="14">
        <f t="shared" ref="L413:L420" si="43">TRUNC(F413+H413+J413, 0)</f>
        <v>0</v>
      </c>
      <c r="M413" s="15" t="s">
        <v>50</v>
      </c>
      <c r="N413" s="1" t="s">
        <v>233</v>
      </c>
      <c r="O413" s="1" t="s">
        <v>50</v>
      </c>
      <c r="P413" s="1" t="s">
        <v>50</v>
      </c>
      <c r="Q413" s="1" t="s">
        <v>290</v>
      </c>
      <c r="R413" s="1" t="s">
        <v>62</v>
      </c>
      <c r="S413" s="1" t="s">
        <v>62</v>
      </c>
      <c r="T413" s="1" t="s">
        <v>61</v>
      </c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1" t="s">
        <v>50</v>
      </c>
      <c r="AS413" s="1" t="s">
        <v>50</v>
      </c>
      <c r="AT413" s="2"/>
      <c r="AU413" s="1" t="s">
        <v>291</v>
      </c>
      <c r="AV413" s="2">
        <v>140</v>
      </c>
    </row>
    <row r="414" spans="1:48" ht="30" customHeight="1">
      <c r="A414" s="15" t="s">
        <v>113</v>
      </c>
      <c r="B414" s="15" t="s">
        <v>114</v>
      </c>
      <c r="C414" s="15" t="s">
        <v>103</v>
      </c>
      <c r="D414" s="13">
        <v>6</v>
      </c>
      <c r="E414" s="119"/>
      <c r="F414" s="14">
        <f t="shared" si="39"/>
        <v>0</v>
      </c>
      <c r="G414" s="119"/>
      <c r="H414" s="14">
        <f t="shared" si="40"/>
        <v>0</v>
      </c>
      <c r="I414" s="119"/>
      <c r="J414" s="14">
        <f t="shared" si="41"/>
        <v>0</v>
      </c>
      <c r="K414" s="14">
        <f t="shared" si="42"/>
        <v>0</v>
      </c>
      <c r="L414" s="14">
        <f t="shared" si="43"/>
        <v>0</v>
      </c>
      <c r="M414" s="15" t="s">
        <v>50</v>
      </c>
      <c r="N414" s="1" t="s">
        <v>115</v>
      </c>
      <c r="O414" s="1" t="s">
        <v>50</v>
      </c>
      <c r="P414" s="1" t="s">
        <v>50</v>
      </c>
      <c r="Q414" s="1" t="s">
        <v>290</v>
      </c>
      <c r="R414" s="1" t="s">
        <v>62</v>
      </c>
      <c r="S414" s="1" t="s">
        <v>62</v>
      </c>
      <c r="T414" s="1" t="s">
        <v>61</v>
      </c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1" t="s">
        <v>50</v>
      </c>
      <c r="AS414" s="1" t="s">
        <v>50</v>
      </c>
      <c r="AT414" s="2"/>
      <c r="AU414" s="1" t="s">
        <v>292</v>
      </c>
      <c r="AV414" s="2">
        <v>141</v>
      </c>
    </row>
    <row r="415" spans="1:48" ht="30" customHeight="1">
      <c r="A415" s="15" t="s">
        <v>117</v>
      </c>
      <c r="B415" s="15" t="s">
        <v>118</v>
      </c>
      <c r="C415" s="15" t="s">
        <v>103</v>
      </c>
      <c r="D415" s="13">
        <v>9</v>
      </c>
      <c r="E415" s="119"/>
      <c r="F415" s="14">
        <f t="shared" si="39"/>
        <v>0</v>
      </c>
      <c r="G415" s="119"/>
      <c r="H415" s="14">
        <f t="shared" si="40"/>
        <v>0</v>
      </c>
      <c r="I415" s="119"/>
      <c r="J415" s="14">
        <f t="shared" si="41"/>
        <v>0</v>
      </c>
      <c r="K415" s="14">
        <f t="shared" si="42"/>
        <v>0</v>
      </c>
      <c r="L415" s="14">
        <f t="shared" si="43"/>
        <v>0</v>
      </c>
      <c r="M415" s="15" t="s">
        <v>50</v>
      </c>
      <c r="N415" s="1" t="s">
        <v>119</v>
      </c>
      <c r="O415" s="1" t="s">
        <v>50</v>
      </c>
      <c r="P415" s="1" t="s">
        <v>50</v>
      </c>
      <c r="Q415" s="1" t="s">
        <v>290</v>
      </c>
      <c r="R415" s="1" t="s">
        <v>62</v>
      </c>
      <c r="S415" s="1" t="s">
        <v>62</v>
      </c>
      <c r="T415" s="1" t="s">
        <v>61</v>
      </c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1" t="s">
        <v>50</v>
      </c>
      <c r="AS415" s="1" t="s">
        <v>50</v>
      </c>
      <c r="AT415" s="2"/>
      <c r="AU415" s="1" t="s">
        <v>293</v>
      </c>
      <c r="AV415" s="2">
        <v>142</v>
      </c>
    </row>
    <row r="416" spans="1:48" ht="30" customHeight="1">
      <c r="A416" s="15" t="s">
        <v>121</v>
      </c>
      <c r="B416" s="15" t="s">
        <v>122</v>
      </c>
      <c r="C416" s="15" t="s">
        <v>103</v>
      </c>
      <c r="D416" s="13">
        <v>1</v>
      </c>
      <c r="E416" s="119"/>
      <c r="F416" s="14">
        <f t="shared" si="39"/>
        <v>0</v>
      </c>
      <c r="G416" s="119"/>
      <c r="H416" s="14">
        <f t="shared" si="40"/>
        <v>0</v>
      </c>
      <c r="I416" s="119"/>
      <c r="J416" s="14">
        <f t="shared" si="41"/>
        <v>0</v>
      </c>
      <c r="K416" s="14">
        <f t="shared" si="42"/>
        <v>0</v>
      </c>
      <c r="L416" s="14">
        <f t="shared" si="43"/>
        <v>0</v>
      </c>
      <c r="M416" s="15" t="s">
        <v>50</v>
      </c>
      <c r="N416" s="1" t="s">
        <v>123</v>
      </c>
      <c r="O416" s="1" t="s">
        <v>50</v>
      </c>
      <c r="P416" s="1" t="s">
        <v>50</v>
      </c>
      <c r="Q416" s="1" t="s">
        <v>290</v>
      </c>
      <c r="R416" s="1" t="s">
        <v>62</v>
      </c>
      <c r="S416" s="1" t="s">
        <v>62</v>
      </c>
      <c r="T416" s="1" t="s">
        <v>61</v>
      </c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1" t="s">
        <v>50</v>
      </c>
      <c r="AS416" s="1" t="s">
        <v>50</v>
      </c>
      <c r="AT416" s="2"/>
      <c r="AU416" s="1" t="s">
        <v>294</v>
      </c>
      <c r="AV416" s="2">
        <v>143</v>
      </c>
    </row>
    <row r="417" spans="1:48" ht="30" customHeight="1">
      <c r="A417" s="15" t="s">
        <v>125</v>
      </c>
      <c r="B417" s="15" t="s">
        <v>126</v>
      </c>
      <c r="C417" s="15" t="s">
        <v>127</v>
      </c>
      <c r="D417" s="13">
        <v>4</v>
      </c>
      <c r="E417" s="119"/>
      <c r="F417" s="14">
        <f t="shared" si="39"/>
        <v>0</v>
      </c>
      <c r="G417" s="119"/>
      <c r="H417" s="14">
        <f t="shared" si="40"/>
        <v>0</v>
      </c>
      <c r="I417" s="119"/>
      <c r="J417" s="14">
        <f t="shared" si="41"/>
        <v>0</v>
      </c>
      <c r="K417" s="14">
        <f t="shared" si="42"/>
        <v>0</v>
      </c>
      <c r="L417" s="14">
        <f t="shared" si="43"/>
        <v>0</v>
      </c>
      <c r="M417" s="15" t="s">
        <v>128</v>
      </c>
      <c r="N417" s="1" t="s">
        <v>129</v>
      </c>
      <c r="O417" s="1" t="s">
        <v>50</v>
      </c>
      <c r="P417" s="1" t="s">
        <v>50</v>
      </c>
      <c r="Q417" s="1" t="s">
        <v>290</v>
      </c>
      <c r="R417" s="1" t="s">
        <v>61</v>
      </c>
      <c r="S417" s="1" t="s">
        <v>62</v>
      </c>
      <c r="T417" s="1" t="s">
        <v>62</v>
      </c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1" t="s">
        <v>50</v>
      </c>
      <c r="AS417" s="1" t="s">
        <v>50</v>
      </c>
      <c r="AT417" s="2"/>
      <c r="AU417" s="1" t="s">
        <v>295</v>
      </c>
      <c r="AV417" s="2">
        <v>144</v>
      </c>
    </row>
    <row r="418" spans="1:48" ht="30" customHeight="1">
      <c r="A418" s="15" t="s">
        <v>131</v>
      </c>
      <c r="B418" s="15" t="s">
        <v>132</v>
      </c>
      <c r="C418" s="15" t="s">
        <v>103</v>
      </c>
      <c r="D418" s="13">
        <v>1</v>
      </c>
      <c r="E418" s="119"/>
      <c r="F418" s="14">
        <f t="shared" si="39"/>
        <v>0</v>
      </c>
      <c r="G418" s="119"/>
      <c r="H418" s="14">
        <f t="shared" si="40"/>
        <v>0</v>
      </c>
      <c r="I418" s="119"/>
      <c r="J418" s="14">
        <f t="shared" si="41"/>
        <v>0</v>
      </c>
      <c r="K418" s="14">
        <f t="shared" si="42"/>
        <v>0</v>
      </c>
      <c r="L418" s="14">
        <f t="shared" si="43"/>
        <v>0</v>
      </c>
      <c r="M418" s="15" t="s">
        <v>133</v>
      </c>
      <c r="N418" s="1" t="s">
        <v>134</v>
      </c>
      <c r="O418" s="1" t="s">
        <v>50</v>
      </c>
      <c r="P418" s="1" t="s">
        <v>50</v>
      </c>
      <c r="Q418" s="1" t="s">
        <v>290</v>
      </c>
      <c r="R418" s="1" t="s">
        <v>61</v>
      </c>
      <c r="S418" s="1" t="s">
        <v>62</v>
      </c>
      <c r="T418" s="1" t="s">
        <v>62</v>
      </c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1" t="s">
        <v>50</v>
      </c>
      <c r="AS418" s="1" t="s">
        <v>50</v>
      </c>
      <c r="AT418" s="2"/>
      <c r="AU418" s="1" t="s">
        <v>296</v>
      </c>
      <c r="AV418" s="2">
        <v>145</v>
      </c>
    </row>
    <row r="419" spans="1:48" ht="30" customHeight="1">
      <c r="A419" s="15" t="s">
        <v>140</v>
      </c>
      <c r="B419" s="15" t="s">
        <v>141</v>
      </c>
      <c r="C419" s="15" t="s">
        <v>103</v>
      </c>
      <c r="D419" s="13">
        <v>81</v>
      </c>
      <c r="E419" s="119"/>
      <c r="F419" s="14">
        <f t="shared" si="39"/>
        <v>0</v>
      </c>
      <c r="G419" s="119"/>
      <c r="H419" s="14">
        <f t="shared" si="40"/>
        <v>0</v>
      </c>
      <c r="I419" s="119"/>
      <c r="J419" s="14">
        <f t="shared" si="41"/>
        <v>0</v>
      </c>
      <c r="K419" s="14">
        <f t="shared" si="42"/>
        <v>0</v>
      </c>
      <c r="L419" s="14">
        <f t="shared" si="43"/>
        <v>0</v>
      </c>
      <c r="M419" s="15" t="s">
        <v>142</v>
      </c>
      <c r="N419" s="1" t="s">
        <v>143</v>
      </c>
      <c r="O419" s="1" t="s">
        <v>50</v>
      </c>
      <c r="P419" s="1" t="s">
        <v>50</v>
      </c>
      <c r="Q419" s="1" t="s">
        <v>290</v>
      </c>
      <c r="R419" s="1" t="s">
        <v>61</v>
      </c>
      <c r="S419" s="1" t="s">
        <v>62</v>
      </c>
      <c r="T419" s="1" t="s">
        <v>62</v>
      </c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1" t="s">
        <v>50</v>
      </c>
      <c r="AS419" s="1" t="s">
        <v>50</v>
      </c>
      <c r="AT419" s="2"/>
      <c r="AU419" s="1" t="s">
        <v>297</v>
      </c>
      <c r="AV419" s="2">
        <v>146</v>
      </c>
    </row>
    <row r="420" spans="1:48" ht="30" customHeight="1">
      <c r="A420" s="15" t="s">
        <v>140</v>
      </c>
      <c r="B420" s="15" t="s">
        <v>145</v>
      </c>
      <c r="C420" s="15" t="s">
        <v>103</v>
      </c>
      <c r="D420" s="13">
        <v>47</v>
      </c>
      <c r="E420" s="119"/>
      <c r="F420" s="14">
        <f t="shared" si="39"/>
        <v>0</v>
      </c>
      <c r="G420" s="119"/>
      <c r="H420" s="14">
        <f t="shared" si="40"/>
        <v>0</v>
      </c>
      <c r="I420" s="119"/>
      <c r="J420" s="14">
        <f t="shared" si="41"/>
        <v>0</v>
      </c>
      <c r="K420" s="14">
        <f t="shared" si="42"/>
        <v>0</v>
      </c>
      <c r="L420" s="14">
        <f t="shared" si="43"/>
        <v>0</v>
      </c>
      <c r="M420" s="15" t="s">
        <v>146</v>
      </c>
      <c r="N420" s="1" t="s">
        <v>147</v>
      </c>
      <c r="O420" s="1" t="s">
        <v>50</v>
      </c>
      <c r="P420" s="1" t="s">
        <v>50</v>
      </c>
      <c r="Q420" s="1" t="s">
        <v>290</v>
      </c>
      <c r="R420" s="1" t="s">
        <v>61</v>
      </c>
      <c r="S420" s="1" t="s">
        <v>62</v>
      </c>
      <c r="T420" s="1" t="s">
        <v>62</v>
      </c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1" t="s">
        <v>50</v>
      </c>
      <c r="AS420" s="1" t="s">
        <v>50</v>
      </c>
      <c r="AT420" s="2"/>
      <c r="AU420" s="1" t="s">
        <v>298</v>
      </c>
      <c r="AV420" s="2">
        <v>147</v>
      </c>
    </row>
    <row r="421" spans="1:48" ht="30" customHeight="1">
      <c r="A421" s="15"/>
      <c r="B421" s="15"/>
      <c r="C421" s="15"/>
      <c r="D421" s="13"/>
      <c r="E421" s="119"/>
      <c r="F421" s="14"/>
      <c r="G421" s="119"/>
      <c r="H421" s="14"/>
      <c r="I421" s="119"/>
      <c r="J421" s="14"/>
      <c r="K421" s="14"/>
      <c r="L421" s="14"/>
      <c r="M421" s="15"/>
      <c r="N421" s="1" t="s">
        <v>149</v>
      </c>
      <c r="O421" s="1" t="s">
        <v>50</v>
      </c>
      <c r="P421" s="1" t="s">
        <v>50</v>
      </c>
      <c r="Q421" s="1" t="s">
        <v>290</v>
      </c>
      <c r="R421" s="1" t="s">
        <v>61</v>
      </c>
      <c r="S421" s="1" t="s">
        <v>62</v>
      </c>
      <c r="T421" s="1" t="s">
        <v>62</v>
      </c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1" t="s">
        <v>50</v>
      </c>
      <c r="AS421" s="1" t="s">
        <v>50</v>
      </c>
      <c r="AT421" s="2"/>
      <c r="AU421" s="1" t="s">
        <v>299</v>
      </c>
      <c r="AV421" s="2">
        <v>148</v>
      </c>
    </row>
    <row r="422" spans="1:48" ht="30" customHeight="1">
      <c r="A422" s="13"/>
      <c r="B422" s="13"/>
      <c r="C422" s="13"/>
      <c r="D422" s="13"/>
      <c r="E422" s="119"/>
      <c r="F422" s="14"/>
      <c r="G422" s="119"/>
      <c r="H422" s="14"/>
      <c r="I422" s="119"/>
      <c r="J422" s="14"/>
      <c r="K422" s="14"/>
      <c r="L422" s="14"/>
      <c r="M422" s="13"/>
    </row>
    <row r="423" spans="1:48" ht="30" customHeight="1">
      <c r="A423" s="13"/>
      <c r="B423" s="13"/>
      <c r="C423" s="13"/>
      <c r="D423" s="13"/>
      <c r="E423" s="119"/>
      <c r="F423" s="14"/>
      <c r="G423" s="119"/>
      <c r="H423" s="14"/>
      <c r="I423" s="119"/>
      <c r="J423" s="14"/>
      <c r="K423" s="14"/>
      <c r="L423" s="14"/>
      <c r="M423" s="13"/>
    </row>
    <row r="424" spans="1:48" ht="30" customHeight="1">
      <c r="A424" s="13"/>
      <c r="B424" s="13"/>
      <c r="C424" s="13"/>
      <c r="D424" s="13"/>
      <c r="E424" s="119"/>
      <c r="F424" s="14"/>
      <c r="G424" s="119"/>
      <c r="H424" s="14"/>
      <c r="I424" s="119"/>
      <c r="J424" s="14"/>
      <c r="K424" s="14"/>
      <c r="L424" s="14"/>
      <c r="M424" s="13"/>
    </row>
    <row r="425" spans="1:48" ht="30" customHeight="1">
      <c r="A425" s="13"/>
      <c r="B425" s="13"/>
      <c r="C425" s="13"/>
      <c r="D425" s="13"/>
      <c r="E425" s="119"/>
      <c r="F425" s="14"/>
      <c r="G425" s="119"/>
      <c r="H425" s="14"/>
      <c r="I425" s="119"/>
      <c r="J425" s="14"/>
      <c r="K425" s="14"/>
      <c r="L425" s="14"/>
      <c r="M425" s="13"/>
    </row>
    <row r="426" spans="1:48" ht="30" customHeight="1">
      <c r="A426" s="13"/>
      <c r="B426" s="13"/>
      <c r="C426" s="13"/>
      <c r="D426" s="13"/>
      <c r="E426" s="119"/>
      <c r="F426" s="14"/>
      <c r="G426" s="119"/>
      <c r="H426" s="14"/>
      <c r="I426" s="119"/>
      <c r="J426" s="14"/>
      <c r="K426" s="14"/>
      <c r="L426" s="14"/>
      <c r="M426" s="13"/>
    </row>
    <row r="427" spans="1:48" ht="30" customHeight="1">
      <c r="A427" s="13"/>
      <c r="B427" s="13"/>
      <c r="C427" s="13"/>
      <c r="D427" s="13"/>
      <c r="E427" s="119"/>
      <c r="F427" s="14"/>
      <c r="G427" s="119"/>
      <c r="H427" s="14"/>
      <c r="I427" s="119"/>
      <c r="J427" s="14"/>
      <c r="K427" s="14"/>
      <c r="L427" s="14"/>
      <c r="M427" s="13"/>
    </row>
    <row r="428" spans="1:48" ht="30" customHeight="1">
      <c r="A428" s="13"/>
      <c r="B428" s="13"/>
      <c r="C428" s="13"/>
      <c r="D428" s="13"/>
      <c r="E428" s="119"/>
      <c r="F428" s="14"/>
      <c r="G428" s="119"/>
      <c r="H428" s="14"/>
      <c r="I428" s="119"/>
      <c r="J428" s="14"/>
      <c r="K428" s="14"/>
      <c r="L428" s="14"/>
      <c r="M428" s="13"/>
    </row>
    <row r="429" spans="1:48" ht="30" customHeight="1">
      <c r="A429" s="13"/>
      <c r="B429" s="13"/>
      <c r="C429" s="13"/>
      <c r="D429" s="13"/>
      <c r="E429" s="119"/>
      <c r="F429" s="14"/>
      <c r="G429" s="119"/>
      <c r="H429" s="14"/>
      <c r="I429" s="119"/>
      <c r="J429" s="14"/>
      <c r="K429" s="14"/>
      <c r="L429" s="14"/>
      <c r="M429" s="13"/>
    </row>
    <row r="430" spans="1:48" ht="30" customHeight="1">
      <c r="A430" s="13"/>
      <c r="B430" s="13"/>
      <c r="C430" s="13"/>
      <c r="D430" s="13"/>
      <c r="E430" s="119"/>
      <c r="F430" s="14"/>
      <c r="G430" s="119"/>
      <c r="H430" s="14"/>
      <c r="I430" s="119"/>
      <c r="J430" s="14"/>
      <c r="K430" s="14"/>
      <c r="L430" s="14"/>
      <c r="M430" s="13"/>
    </row>
    <row r="431" spans="1:48" ht="30" customHeight="1">
      <c r="A431" s="13"/>
      <c r="B431" s="13"/>
      <c r="C431" s="13"/>
      <c r="D431" s="13"/>
      <c r="E431" s="119"/>
      <c r="F431" s="14"/>
      <c r="G431" s="119"/>
      <c r="H431" s="14"/>
      <c r="I431" s="119"/>
      <c r="J431" s="14"/>
      <c r="K431" s="14"/>
      <c r="L431" s="14"/>
      <c r="M431" s="13"/>
    </row>
    <row r="432" spans="1:48" ht="30" customHeight="1">
      <c r="A432" s="13"/>
      <c r="B432" s="13"/>
      <c r="C432" s="13"/>
      <c r="D432" s="13"/>
      <c r="E432" s="119"/>
      <c r="F432" s="14"/>
      <c r="G432" s="119"/>
      <c r="H432" s="14"/>
      <c r="I432" s="119"/>
      <c r="J432" s="14"/>
      <c r="K432" s="14"/>
      <c r="L432" s="14"/>
      <c r="M432" s="13"/>
    </row>
    <row r="433" spans="1:48" ht="30" customHeight="1">
      <c r="A433" s="13"/>
      <c r="B433" s="13"/>
      <c r="C433" s="13"/>
      <c r="D433" s="13"/>
      <c r="E433" s="119"/>
      <c r="F433" s="14"/>
      <c r="G433" s="119"/>
      <c r="H433" s="14"/>
      <c r="I433" s="119"/>
      <c r="J433" s="14"/>
      <c r="K433" s="14"/>
      <c r="L433" s="14"/>
      <c r="M433" s="13"/>
    </row>
    <row r="434" spans="1:48" ht="30" customHeight="1">
      <c r="A434" s="13"/>
      <c r="B434" s="13"/>
      <c r="C434" s="13"/>
      <c r="D434" s="13"/>
      <c r="E434" s="119"/>
      <c r="F434" s="14"/>
      <c r="G434" s="119"/>
      <c r="H434" s="14"/>
      <c r="I434" s="119"/>
      <c r="J434" s="14"/>
      <c r="K434" s="14"/>
      <c r="L434" s="14"/>
      <c r="M434" s="13"/>
    </row>
    <row r="435" spans="1:48" ht="30" customHeight="1">
      <c r="A435" s="15" t="s">
        <v>89</v>
      </c>
      <c r="B435" s="13"/>
      <c r="C435" s="13"/>
      <c r="D435" s="13"/>
      <c r="E435" s="119"/>
      <c r="F435" s="14">
        <f>SUMIF(AR413:AR434,"",F413:F434)</f>
        <v>0</v>
      </c>
      <c r="G435" s="119"/>
      <c r="H435" s="14">
        <f>SUMIF(AR413:AR434,"",H413:H434)</f>
        <v>0</v>
      </c>
      <c r="I435" s="119"/>
      <c r="J435" s="14">
        <f>SUMIF(AR413:AR434,"",J413:J434)</f>
        <v>0</v>
      </c>
      <c r="K435" s="14"/>
      <c r="L435" s="14">
        <f>SUMIF(AR413:AR434,"",L413:L434)</f>
        <v>0</v>
      </c>
      <c r="M435" s="13"/>
      <c r="N435" t="s">
        <v>90</v>
      </c>
    </row>
    <row r="436" spans="1:48" ht="30" customHeight="1">
      <c r="A436" s="15" t="s">
        <v>302</v>
      </c>
      <c r="B436" s="86" t="s">
        <v>593</v>
      </c>
      <c r="C436" s="13"/>
      <c r="D436" s="13"/>
      <c r="E436" s="119"/>
      <c r="F436" s="14"/>
      <c r="G436" s="119"/>
      <c r="H436" s="14"/>
      <c r="I436" s="119"/>
      <c r="J436" s="14"/>
      <c r="K436" s="14"/>
      <c r="L436" s="14"/>
      <c r="M436" s="13"/>
      <c r="N436" s="2"/>
      <c r="O436" s="2"/>
      <c r="P436" s="2"/>
      <c r="Q436" s="1" t="s">
        <v>303</v>
      </c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</row>
    <row r="437" spans="1:48" ht="30" customHeight="1">
      <c r="A437" s="15" t="s">
        <v>156</v>
      </c>
      <c r="B437" s="15" t="s">
        <v>211</v>
      </c>
      <c r="C437" s="15" t="s">
        <v>58</v>
      </c>
      <c r="D437" s="13">
        <v>4</v>
      </c>
      <c r="E437" s="119"/>
      <c r="F437" s="14">
        <f>TRUNC(E437*D437, 0)</f>
        <v>0</v>
      </c>
      <c r="G437" s="119"/>
      <c r="H437" s="14">
        <f>TRUNC(G437*D437, 0)</f>
        <v>0</v>
      </c>
      <c r="I437" s="119"/>
      <c r="J437" s="14">
        <f>TRUNC(I437*D437, 0)</f>
        <v>0</v>
      </c>
      <c r="K437" s="14">
        <f>TRUNC(E437+G437+I437, 0)</f>
        <v>0</v>
      </c>
      <c r="L437" s="14">
        <f>TRUNC(F437+H437+J437, 0)</f>
        <v>0</v>
      </c>
      <c r="M437" s="15" t="s">
        <v>212</v>
      </c>
      <c r="N437" s="1" t="s">
        <v>213</v>
      </c>
      <c r="O437" s="1" t="s">
        <v>50</v>
      </c>
      <c r="P437" s="1" t="s">
        <v>50</v>
      </c>
      <c r="Q437" s="1" t="s">
        <v>303</v>
      </c>
      <c r="R437" s="1" t="s">
        <v>61</v>
      </c>
      <c r="S437" s="1" t="s">
        <v>62</v>
      </c>
      <c r="T437" s="1" t="s">
        <v>62</v>
      </c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1" t="s">
        <v>50</v>
      </c>
      <c r="AS437" s="1" t="s">
        <v>50</v>
      </c>
      <c r="AT437" s="2"/>
      <c r="AU437" s="1" t="s">
        <v>304</v>
      </c>
      <c r="AV437" s="2">
        <v>155</v>
      </c>
    </row>
    <row r="438" spans="1:48" ht="30" customHeight="1">
      <c r="A438" s="13"/>
      <c r="B438" s="13"/>
      <c r="C438" s="13"/>
      <c r="D438" s="13"/>
      <c r="E438" s="119"/>
      <c r="F438" s="14"/>
      <c r="G438" s="119"/>
      <c r="H438" s="14"/>
      <c r="I438" s="119"/>
      <c r="J438" s="14"/>
      <c r="K438" s="14"/>
      <c r="L438" s="14"/>
      <c r="M438" s="13"/>
    </row>
    <row r="439" spans="1:48" ht="30" customHeight="1">
      <c r="A439" s="13"/>
      <c r="B439" s="13"/>
      <c r="C439" s="13"/>
      <c r="D439" s="13"/>
      <c r="E439" s="119"/>
      <c r="F439" s="14"/>
      <c r="G439" s="119"/>
      <c r="H439" s="14"/>
      <c r="I439" s="119"/>
      <c r="J439" s="14"/>
      <c r="K439" s="14"/>
      <c r="L439" s="14"/>
      <c r="M439" s="13"/>
    </row>
    <row r="440" spans="1:48" ht="30" customHeight="1">
      <c r="A440" s="13"/>
      <c r="B440" s="13"/>
      <c r="C440" s="13"/>
      <c r="D440" s="13"/>
      <c r="E440" s="119"/>
      <c r="F440" s="14"/>
      <c r="G440" s="119"/>
      <c r="H440" s="14"/>
      <c r="I440" s="119"/>
      <c r="J440" s="14"/>
      <c r="K440" s="14"/>
      <c r="L440" s="14"/>
      <c r="M440" s="13"/>
    </row>
    <row r="441" spans="1:48" ht="30" customHeight="1">
      <c r="A441" s="13"/>
      <c r="B441" s="13"/>
      <c r="C441" s="13"/>
      <c r="D441" s="13"/>
      <c r="E441" s="119"/>
      <c r="F441" s="14"/>
      <c r="G441" s="119"/>
      <c r="H441" s="14"/>
      <c r="I441" s="119"/>
      <c r="J441" s="14"/>
      <c r="K441" s="14"/>
      <c r="L441" s="14"/>
      <c r="M441" s="13"/>
    </row>
    <row r="442" spans="1:48" ht="30" customHeight="1">
      <c r="A442" s="13"/>
      <c r="B442" s="13"/>
      <c r="C442" s="13"/>
      <c r="D442" s="13"/>
      <c r="E442" s="119"/>
      <c r="F442" s="14"/>
      <c r="G442" s="119"/>
      <c r="H442" s="14"/>
      <c r="I442" s="119"/>
      <c r="J442" s="14"/>
      <c r="K442" s="14"/>
      <c r="L442" s="14"/>
      <c r="M442" s="13"/>
    </row>
    <row r="443" spans="1:48" ht="30" customHeight="1">
      <c r="A443" s="13"/>
      <c r="B443" s="13"/>
      <c r="C443" s="13"/>
      <c r="D443" s="13"/>
      <c r="E443" s="119"/>
      <c r="F443" s="14"/>
      <c r="G443" s="119"/>
      <c r="H443" s="14"/>
      <c r="I443" s="119"/>
      <c r="J443" s="14"/>
      <c r="K443" s="14"/>
      <c r="L443" s="14"/>
      <c r="M443" s="13"/>
    </row>
    <row r="444" spans="1:48" ht="30" customHeight="1">
      <c r="A444" s="13"/>
      <c r="B444" s="13"/>
      <c r="C444" s="13"/>
      <c r="D444" s="13"/>
      <c r="E444" s="119"/>
      <c r="F444" s="14"/>
      <c r="G444" s="119"/>
      <c r="H444" s="14"/>
      <c r="I444" s="119"/>
      <c r="J444" s="14"/>
      <c r="K444" s="14"/>
      <c r="L444" s="14"/>
      <c r="M444" s="13"/>
    </row>
    <row r="445" spans="1:48" ht="30" customHeight="1">
      <c r="A445" s="13"/>
      <c r="B445" s="13"/>
      <c r="C445" s="13"/>
      <c r="D445" s="13"/>
      <c r="E445" s="119"/>
      <c r="F445" s="14"/>
      <c r="G445" s="119"/>
      <c r="H445" s="14"/>
      <c r="I445" s="119"/>
      <c r="J445" s="14"/>
      <c r="K445" s="14"/>
      <c r="L445" s="14"/>
      <c r="M445" s="13"/>
    </row>
    <row r="446" spans="1:48" ht="30" customHeight="1">
      <c r="A446" s="13"/>
      <c r="B446" s="13"/>
      <c r="C446" s="13"/>
      <c r="D446" s="13"/>
      <c r="E446" s="119"/>
      <c r="F446" s="14"/>
      <c r="G446" s="119"/>
      <c r="H446" s="14"/>
      <c r="I446" s="119"/>
      <c r="J446" s="14"/>
      <c r="K446" s="14"/>
      <c r="L446" s="14"/>
      <c r="M446" s="13"/>
    </row>
    <row r="447" spans="1:48" ht="30" customHeight="1">
      <c r="A447" s="13"/>
      <c r="B447" s="13"/>
      <c r="C447" s="13"/>
      <c r="D447" s="13"/>
      <c r="E447" s="119"/>
      <c r="F447" s="14"/>
      <c r="G447" s="119"/>
      <c r="H447" s="14"/>
      <c r="I447" s="119"/>
      <c r="J447" s="14"/>
      <c r="K447" s="14"/>
      <c r="L447" s="14"/>
      <c r="M447" s="13"/>
    </row>
    <row r="448" spans="1:48" ht="30" customHeight="1">
      <c r="A448" s="13"/>
      <c r="B448" s="13"/>
      <c r="C448" s="13"/>
      <c r="D448" s="13"/>
      <c r="E448" s="119"/>
      <c r="F448" s="14"/>
      <c r="G448" s="119"/>
      <c r="H448" s="14"/>
      <c r="I448" s="119"/>
      <c r="J448" s="14"/>
      <c r="K448" s="14"/>
      <c r="L448" s="14"/>
      <c r="M448" s="13"/>
    </row>
    <row r="449" spans="1:48" ht="30" customHeight="1">
      <c r="A449" s="13"/>
      <c r="B449" s="13"/>
      <c r="C449" s="13"/>
      <c r="D449" s="13"/>
      <c r="E449" s="119"/>
      <c r="F449" s="14"/>
      <c r="G449" s="119"/>
      <c r="H449" s="14"/>
      <c r="I449" s="119"/>
      <c r="J449" s="14"/>
      <c r="K449" s="14"/>
      <c r="L449" s="14"/>
      <c r="M449" s="13"/>
    </row>
    <row r="450" spans="1:48" ht="30" customHeight="1">
      <c r="A450" s="13"/>
      <c r="B450" s="13"/>
      <c r="C450" s="13"/>
      <c r="D450" s="13"/>
      <c r="E450" s="119"/>
      <c r="F450" s="14"/>
      <c r="G450" s="119"/>
      <c r="H450" s="14"/>
      <c r="I450" s="119"/>
      <c r="J450" s="14"/>
      <c r="K450" s="14"/>
      <c r="L450" s="14"/>
      <c r="M450" s="13"/>
    </row>
    <row r="451" spans="1:48" ht="30" customHeight="1">
      <c r="A451" s="13"/>
      <c r="B451" s="13"/>
      <c r="C451" s="13"/>
      <c r="D451" s="13"/>
      <c r="E451" s="119"/>
      <c r="F451" s="14"/>
      <c r="G451" s="119"/>
      <c r="H451" s="14"/>
      <c r="I451" s="119"/>
      <c r="J451" s="14"/>
      <c r="K451" s="14"/>
      <c r="L451" s="14"/>
      <c r="M451" s="13"/>
    </row>
    <row r="452" spans="1:48" ht="30" customHeight="1">
      <c r="A452" s="13"/>
      <c r="B452" s="13"/>
      <c r="C452" s="13"/>
      <c r="D452" s="13"/>
      <c r="E452" s="119"/>
      <c r="F452" s="14"/>
      <c r="G452" s="119"/>
      <c r="H452" s="14"/>
      <c r="I452" s="119"/>
      <c r="J452" s="14"/>
      <c r="K452" s="14"/>
      <c r="L452" s="14"/>
      <c r="M452" s="13"/>
    </row>
    <row r="453" spans="1:48" ht="30" customHeight="1">
      <c r="A453" s="13"/>
      <c r="B453" s="13"/>
      <c r="C453" s="13"/>
      <c r="D453" s="13"/>
      <c r="E453" s="119"/>
      <c r="F453" s="14"/>
      <c r="G453" s="119"/>
      <c r="H453" s="14"/>
      <c r="I453" s="119"/>
      <c r="J453" s="14"/>
      <c r="K453" s="14"/>
      <c r="L453" s="14"/>
      <c r="M453" s="13"/>
    </row>
    <row r="454" spans="1:48" ht="30" customHeight="1">
      <c r="A454" s="13"/>
      <c r="B454" s="13"/>
      <c r="C454" s="13"/>
      <c r="D454" s="13"/>
      <c r="E454" s="119"/>
      <c r="F454" s="14"/>
      <c r="G454" s="119"/>
      <c r="H454" s="14"/>
      <c r="I454" s="119"/>
      <c r="J454" s="14"/>
      <c r="K454" s="14"/>
      <c r="L454" s="14"/>
      <c r="M454" s="13"/>
    </row>
    <row r="455" spans="1:48" ht="30" customHeight="1">
      <c r="A455" s="13"/>
      <c r="B455" s="13"/>
      <c r="C455" s="13"/>
      <c r="D455" s="13"/>
      <c r="E455" s="119"/>
      <c r="F455" s="14"/>
      <c r="G455" s="119"/>
      <c r="H455" s="14"/>
      <c r="I455" s="119"/>
      <c r="J455" s="14"/>
      <c r="K455" s="14"/>
      <c r="L455" s="14"/>
      <c r="M455" s="13"/>
    </row>
    <row r="456" spans="1:48" ht="30" customHeight="1">
      <c r="A456" s="13"/>
      <c r="B456" s="13"/>
      <c r="C456" s="13"/>
      <c r="D456" s="13"/>
      <c r="E456" s="119"/>
      <c r="F456" s="14"/>
      <c r="G456" s="119"/>
      <c r="H456" s="14"/>
      <c r="I456" s="119"/>
      <c r="J456" s="14"/>
      <c r="K456" s="14"/>
      <c r="L456" s="14"/>
      <c r="M456" s="13"/>
    </row>
    <row r="457" spans="1:48" ht="30" customHeight="1">
      <c r="A457" s="13"/>
      <c r="B457" s="13"/>
      <c r="C457" s="13"/>
      <c r="D457" s="13"/>
      <c r="E457" s="119"/>
      <c r="F457" s="14"/>
      <c r="G457" s="119"/>
      <c r="H457" s="14"/>
      <c r="I457" s="119"/>
      <c r="J457" s="14"/>
      <c r="K457" s="14"/>
      <c r="L457" s="14"/>
      <c r="M457" s="13"/>
    </row>
    <row r="458" spans="1:48" ht="30" customHeight="1">
      <c r="A458" s="13"/>
      <c r="B458" s="13"/>
      <c r="C458" s="13"/>
      <c r="D458" s="13"/>
      <c r="E458" s="119"/>
      <c r="F458" s="14"/>
      <c r="G458" s="119"/>
      <c r="H458" s="14"/>
      <c r="I458" s="119"/>
      <c r="J458" s="14"/>
      <c r="K458" s="14"/>
      <c r="L458" s="14"/>
      <c r="M458" s="13"/>
    </row>
    <row r="459" spans="1:48" ht="30" customHeight="1">
      <c r="A459" s="15" t="s">
        <v>89</v>
      </c>
      <c r="B459" s="13"/>
      <c r="C459" s="13"/>
      <c r="D459" s="13"/>
      <c r="E459" s="119"/>
      <c r="F459" s="14">
        <f>SUMIF(AR437:AR458,"",F437:F458)</f>
        <v>0</v>
      </c>
      <c r="G459" s="119"/>
      <c r="H459" s="14">
        <f>SUMIF(AR437:AR458,"",H437:H458)</f>
        <v>0</v>
      </c>
      <c r="I459" s="119"/>
      <c r="J459" s="14">
        <f>SUMIF(AR437:AR458,"",J437:J458)</f>
        <v>0</v>
      </c>
      <c r="K459" s="14"/>
      <c r="L459" s="14">
        <f>SUMIF(AR437:AR458,"",L437:L458)</f>
        <v>0</v>
      </c>
      <c r="M459" s="13"/>
      <c r="N459" t="s">
        <v>90</v>
      </c>
    </row>
    <row r="460" spans="1:48" ht="30" customHeight="1">
      <c r="A460" s="15" t="s">
        <v>305</v>
      </c>
      <c r="B460" s="87" t="s">
        <v>593</v>
      </c>
      <c r="C460" s="13"/>
      <c r="D460" s="13"/>
      <c r="E460" s="119"/>
      <c r="F460" s="14"/>
      <c r="G460" s="119"/>
      <c r="H460" s="14"/>
      <c r="I460" s="119"/>
      <c r="J460" s="14"/>
      <c r="K460" s="14"/>
      <c r="L460" s="14"/>
      <c r="M460" s="13"/>
      <c r="N460" s="2"/>
      <c r="O460" s="2"/>
      <c r="P460" s="2"/>
      <c r="Q460" s="1" t="s">
        <v>306</v>
      </c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</row>
    <row r="461" spans="1:48" ht="30" customHeight="1">
      <c r="A461" s="15" t="s">
        <v>93</v>
      </c>
      <c r="B461" s="15" t="s">
        <v>50</v>
      </c>
      <c r="C461" s="15" t="s">
        <v>58</v>
      </c>
      <c r="D461" s="13">
        <v>38</v>
      </c>
      <c r="E461" s="119"/>
      <c r="F461" s="14">
        <f>TRUNC(E461*D461, 0)</f>
        <v>0</v>
      </c>
      <c r="G461" s="119"/>
      <c r="H461" s="14">
        <f>TRUNC(G461*D461, 0)</f>
        <v>0</v>
      </c>
      <c r="I461" s="119"/>
      <c r="J461" s="14">
        <f>TRUNC(I461*D461, 0)</f>
        <v>0</v>
      </c>
      <c r="K461" s="14">
        <f t="shared" ref="K461:L463" si="44">TRUNC(E461+G461+I461, 0)</f>
        <v>0</v>
      </c>
      <c r="L461" s="14">
        <f t="shared" si="44"/>
        <v>0</v>
      </c>
      <c r="M461" s="15" t="s">
        <v>94</v>
      </c>
      <c r="N461" s="1" t="s">
        <v>95</v>
      </c>
      <c r="O461" s="1" t="s">
        <v>50</v>
      </c>
      <c r="P461" s="1" t="s">
        <v>50</v>
      </c>
      <c r="Q461" s="1" t="s">
        <v>306</v>
      </c>
      <c r="R461" s="1" t="s">
        <v>61</v>
      </c>
      <c r="S461" s="1" t="s">
        <v>62</v>
      </c>
      <c r="T461" s="1" t="s">
        <v>62</v>
      </c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1" t="s">
        <v>50</v>
      </c>
      <c r="AS461" s="1" t="s">
        <v>50</v>
      </c>
      <c r="AT461" s="2"/>
      <c r="AU461" s="1" t="s">
        <v>307</v>
      </c>
      <c r="AV461" s="2">
        <v>157</v>
      </c>
    </row>
    <row r="462" spans="1:48" ht="30" customHeight="1">
      <c r="A462" s="15" t="s">
        <v>97</v>
      </c>
      <c r="B462" s="15" t="s">
        <v>50</v>
      </c>
      <c r="C462" s="15" t="s">
        <v>66</v>
      </c>
      <c r="D462" s="13">
        <v>3</v>
      </c>
      <c r="E462" s="119"/>
      <c r="F462" s="14">
        <f>TRUNC(E462*D462, 0)</f>
        <v>0</v>
      </c>
      <c r="G462" s="119"/>
      <c r="H462" s="14">
        <f>TRUNC(G462*D462, 0)</f>
        <v>0</v>
      </c>
      <c r="I462" s="119"/>
      <c r="J462" s="14">
        <f>TRUNC(I462*D462, 0)</f>
        <v>0</v>
      </c>
      <c r="K462" s="14">
        <f t="shared" si="44"/>
        <v>0</v>
      </c>
      <c r="L462" s="14">
        <f t="shared" si="44"/>
        <v>0</v>
      </c>
      <c r="M462" s="15" t="s">
        <v>98</v>
      </c>
      <c r="N462" s="1" t="s">
        <v>99</v>
      </c>
      <c r="O462" s="1" t="s">
        <v>50</v>
      </c>
      <c r="P462" s="1" t="s">
        <v>50</v>
      </c>
      <c r="Q462" s="1" t="s">
        <v>306</v>
      </c>
      <c r="R462" s="1" t="s">
        <v>61</v>
      </c>
      <c r="S462" s="1" t="s">
        <v>62</v>
      </c>
      <c r="T462" s="1" t="s">
        <v>62</v>
      </c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1" t="s">
        <v>50</v>
      </c>
      <c r="AS462" s="1" t="s">
        <v>50</v>
      </c>
      <c r="AT462" s="2"/>
      <c r="AU462" s="1" t="s">
        <v>308</v>
      </c>
      <c r="AV462" s="2">
        <v>158</v>
      </c>
    </row>
    <row r="463" spans="1:48" ht="30" customHeight="1">
      <c r="A463" s="15" t="s">
        <v>107</v>
      </c>
      <c r="B463" s="15" t="s">
        <v>50</v>
      </c>
      <c r="C463" s="15" t="s">
        <v>108</v>
      </c>
      <c r="D463" s="13">
        <v>0.40600000000000003</v>
      </c>
      <c r="E463" s="119"/>
      <c r="F463" s="14">
        <f>TRUNC(E463*D463, 0)</f>
        <v>0</v>
      </c>
      <c r="G463" s="119"/>
      <c r="H463" s="14">
        <f>TRUNC(G463*D463, 0)</f>
        <v>0</v>
      </c>
      <c r="I463" s="119"/>
      <c r="J463" s="14">
        <f>TRUNC(I463*D463, 0)</f>
        <v>0</v>
      </c>
      <c r="K463" s="14">
        <f t="shared" si="44"/>
        <v>0</v>
      </c>
      <c r="L463" s="14">
        <f t="shared" si="44"/>
        <v>0</v>
      </c>
      <c r="M463" s="15" t="s">
        <v>50</v>
      </c>
      <c r="N463" s="1" t="s">
        <v>109</v>
      </c>
      <c r="O463" s="1" t="s">
        <v>50</v>
      </c>
      <c r="P463" s="1" t="s">
        <v>50</v>
      </c>
      <c r="Q463" s="1" t="s">
        <v>306</v>
      </c>
      <c r="R463" s="1" t="s">
        <v>62</v>
      </c>
      <c r="S463" s="1" t="s">
        <v>62</v>
      </c>
      <c r="T463" s="1" t="s">
        <v>61</v>
      </c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1" t="s">
        <v>50</v>
      </c>
      <c r="AS463" s="1" t="s">
        <v>50</v>
      </c>
      <c r="AT463" s="2"/>
      <c r="AU463" s="1" t="s">
        <v>309</v>
      </c>
      <c r="AV463" s="2">
        <v>165</v>
      </c>
    </row>
    <row r="464" spans="1:48" ht="30" customHeight="1">
      <c r="A464" s="13"/>
      <c r="B464" s="13"/>
      <c r="C464" s="13"/>
      <c r="D464" s="13"/>
      <c r="E464" s="119"/>
      <c r="F464" s="14"/>
      <c r="G464" s="119"/>
      <c r="H464" s="14"/>
      <c r="I464" s="119"/>
      <c r="J464" s="14"/>
      <c r="K464" s="14"/>
      <c r="L464" s="14"/>
      <c r="M464" s="13"/>
    </row>
    <row r="465" spans="1:13" ht="30" customHeight="1">
      <c r="A465" s="13"/>
      <c r="B465" s="13"/>
      <c r="C465" s="13"/>
      <c r="D465" s="13"/>
      <c r="E465" s="119"/>
      <c r="F465" s="14"/>
      <c r="G465" s="119"/>
      <c r="H465" s="14"/>
      <c r="I465" s="119"/>
      <c r="J465" s="14"/>
      <c r="K465" s="14"/>
      <c r="L465" s="14"/>
      <c r="M465" s="13"/>
    </row>
    <row r="466" spans="1:13" ht="30" customHeight="1">
      <c r="A466" s="13"/>
      <c r="B466" s="13"/>
      <c r="C466" s="13"/>
      <c r="D466" s="13"/>
      <c r="E466" s="119"/>
      <c r="F466" s="14"/>
      <c r="G466" s="119"/>
      <c r="H466" s="14"/>
      <c r="I466" s="119"/>
      <c r="J466" s="14"/>
      <c r="K466" s="14"/>
      <c r="L466" s="14"/>
      <c r="M466" s="13"/>
    </row>
    <row r="467" spans="1:13" ht="30" customHeight="1">
      <c r="A467" s="13"/>
      <c r="B467" s="13"/>
      <c r="C467" s="13"/>
      <c r="D467" s="13"/>
      <c r="E467" s="119"/>
      <c r="F467" s="14"/>
      <c r="G467" s="119"/>
      <c r="H467" s="14"/>
      <c r="I467" s="119"/>
      <c r="J467" s="14"/>
      <c r="K467" s="14"/>
      <c r="L467" s="14"/>
      <c r="M467" s="13"/>
    </row>
    <row r="468" spans="1:13" ht="30" customHeight="1">
      <c r="A468" s="13"/>
      <c r="B468" s="13"/>
      <c r="C468" s="13"/>
      <c r="D468" s="13"/>
      <c r="E468" s="119"/>
      <c r="F468" s="14"/>
      <c r="G468" s="119"/>
      <c r="H468" s="14"/>
      <c r="I468" s="119"/>
      <c r="J468" s="14"/>
      <c r="K468" s="14"/>
      <c r="L468" s="14"/>
      <c r="M468" s="13"/>
    </row>
    <row r="469" spans="1:13" ht="30" customHeight="1">
      <c r="A469" s="13"/>
      <c r="B469" s="13"/>
      <c r="C469" s="13"/>
      <c r="D469" s="13"/>
      <c r="E469" s="119"/>
      <c r="F469" s="14"/>
      <c r="G469" s="119"/>
      <c r="H469" s="14"/>
      <c r="I469" s="119"/>
      <c r="J469" s="14"/>
      <c r="K469" s="14"/>
      <c r="L469" s="14"/>
      <c r="M469" s="13"/>
    </row>
    <row r="470" spans="1:13" ht="30" customHeight="1">
      <c r="A470" s="13"/>
      <c r="B470" s="13"/>
      <c r="C470" s="13"/>
      <c r="D470" s="13"/>
      <c r="E470" s="119"/>
      <c r="F470" s="14"/>
      <c r="G470" s="119"/>
      <c r="H470" s="14"/>
      <c r="I470" s="119"/>
      <c r="J470" s="14"/>
      <c r="K470" s="14"/>
      <c r="L470" s="14"/>
      <c r="M470" s="13"/>
    </row>
    <row r="471" spans="1:13" ht="30" customHeight="1">
      <c r="A471" s="13"/>
      <c r="B471" s="13"/>
      <c r="C471" s="13"/>
      <c r="D471" s="13"/>
      <c r="E471" s="119"/>
      <c r="F471" s="14"/>
      <c r="G471" s="119"/>
      <c r="H471" s="14"/>
      <c r="I471" s="119"/>
      <c r="J471" s="14"/>
      <c r="K471" s="14"/>
      <c r="L471" s="14"/>
      <c r="M471" s="13"/>
    </row>
    <row r="472" spans="1:13" ht="30" customHeight="1">
      <c r="A472" s="13"/>
      <c r="B472" s="13"/>
      <c r="C472" s="13"/>
      <c r="D472" s="13"/>
      <c r="E472" s="119"/>
      <c r="F472" s="14"/>
      <c r="G472" s="119"/>
      <c r="H472" s="14"/>
      <c r="I472" s="119"/>
      <c r="J472" s="14"/>
      <c r="K472" s="14"/>
      <c r="L472" s="14"/>
      <c r="M472" s="13"/>
    </row>
    <row r="473" spans="1:13" ht="30" customHeight="1">
      <c r="A473" s="13"/>
      <c r="B473" s="13"/>
      <c r="C473" s="13"/>
      <c r="D473" s="13"/>
      <c r="E473" s="119"/>
      <c r="F473" s="14"/>
      <c r="G473" s="119"/>
      <c r="H473" s="14"/>
      <c r="I473" s="119"/>
      <c r="J473" s="14"/>
      <c r="K473" s="14"/>
      <c r="L473" s="14"/>
      <c r="M473" s="13"/>
    </row>
    <row r="474" spans="1:13" ht="30" customHeight="1">
      <c r="A474" s="13"/>
      <c r="B474" s="13"/>
      <c r="C474" s="13"/>
      <c r="D474" s="13"/>
      <c r="E474" s="119"/>
      <c r="F474" s="14"/>
      <c r="G474" s="119"/>
      <c r="H474" s="14"/>
      <c r="I474" s="119"/>
      <c r="J474" s="14"/>
      <c r="K474" s="14"/>
      <c r="L474" s="14"/>
      <c r="M474" s="13"/>
    </row>
    <row r="475" spans="1:13" ht="30" customHeight="1">
      <c r="A475" s="13"/>
      <c r="B475" s="13"/>
      <c r="C475" s="13"/>
      <c r="D475" s="13"/>
      <c r="E475" s="119"/>
      <c r="F475" s="14"/>
      <c r="G475" s="119"/>
      <c r="H475" s="14"/>
      <c r="I475" s="119"/>
      <c r="J475" s="14"/>
      <c r="K475" s="14"/>
      <c r="L475" s="14"/>
      <c r="M475" s="13"/>
    </row>
    <row r="476" spans="1:13" ht="30" customHeight="1">
      <c r="A476" s="13"/>
      <c r="B476" s="13"/>
      <c r="C476" s="13"/>
      <c r="D476" s="13"/>
      <c r="E476" s="119"/>
      <c r="F476" s="14"/>
      <c r="G476" s="119"/>
      <c r="H476" s="14"/>
      <c r="I476" s="119"/>
      <c r="J476" s="14"/>
      <c r="K476" s="14"/>
      <c r="L476" s="14"/>
      <c r="M476" s="13"/>
    </row>
    <row r="477" spans="1:13" ht="30" customHeight="1">
      <c r="A477" s="13"/>
      <c r="B477" s="13"/>
      <c r="C477" s="13"/>
      <c r="D477" s="13"/>
      <c r="E477" s="119"/>
      <c r="F477" s="14"/>
      <c r="G477" s="119"/>
      <c r="H477" s="14"/>
      <c r="I477" s="119"/>
      <c r="J477" s="14"/>
      <c r="K477" s="14"/>
      <c r="L477" s="14"/>
      <c r="M477" s="13"/>
    </row>
    <row r="478" spans="1:13" ht="30" customHeight="1">
      <c r="A478" s="13"/>
      <c r="B478" s="13"/>
      <c r="C478" s="13"/>
      <c r="D478" s="13"/>
      <c r="E478" s="119"/>
      <c r="F478" s="14"/>
      <c r="G478" s="119"/>
      <c r="H478" s="14"/>
      <c r="I478" s="119"/>
      <c r="J478" s="14"/>
      <c r="K478" s="14"/>
      <c r="L478" s="14"/>
      <c r="M478" s="13"/>
    </row>
    <row r="479" spans="1:13" ht="30" customHeight="1">
      <c r="A479" s="13"/>
      <c r="B479" s="13"/>
      <c r="C479" s="13"/>
      <c r="D479" s="13"/>
      <c r="E479" s="119"/>
      <c r="F479" s="14"/>
      <c r="G479" s="119"/>
      <c r="H479" s="14"/>
      <c r="I479" s="119"/>
      <c r="J479" s="14"/>
      <c r="K479" s="14"/>
      <c r="L479" s="14"/>
      <c r="M479" s="13"/>
    </row>
    <row r="480" spans="1:13" ht="30" customHeight="1">
      <c r="A480" s="13"/>
      <c r="B480" s="13"/>
      <c r="C480" s="13"/>
      <c r="D480" s="13"/>
      <c r="E480" s="119"/>
      <c r="F480" s="14"/>
      <c r="G480" s="119"/>
      <c r="H480" s="14"/>
      <c r="I480" s="119"/>
      <c r="J480" s="14"/>
      <c r="K480" s="14"/>
      <c r="L480" s="14"/>
      <c r="M480" s="13"/>
    </row>
    <row r="481" spans="1:48" ht="30" customHeight="1">
      <c r="A481" s="13"/>
      <c r="B481" s="13"/>
      <c r="C481" s="13"/>
      <c r="D481" s="13"/>
      <c r="E481" s="119"/>
      <c r="F481" s="14"/>
      <c r="G481" s="119"/>
      <c r="H481" s="14"/>
      <c r="I481" s="119"/>
      <c r="J481" s="14"/>
      <c r="K481" s="14"/>
      <c r="L481" s="14"/>
      <c r="M481" s="13"/>
    </row>
    <row r="482" spans="1:48" ht="30" customHeight="1">
      <c r="A482" s="13"/>
      <c r="B482" s="13"/>
      <c r="C482" s="13"/>
      <c r="D482" s="13"/>
      <c r="E482" s="119"/>
      <c r="F482" s="14"/>
      <c r="G482" s="119"/>
      <c r="H482" s="14"/>
      <c r="I482" s="119"/>
      <c r="J482" s="14"/>
      <c r="K482" s="14"/>
      <c r="L482" s="14"/>
      <c r="M482" s="13"/>
    </row>
    <row r="483" spans="1:48" ht="30" customHeight="1">
      <c r="A483" s="15" t="s">
        <v>89</v>
      </c>
      <c r="B483" s="13"/>
      <c r="C483" s="13"/>
      <c r="D483" s="13"/>
      <c r="E483" s="119"/>
      <c r="F483" s="14">
        <f>SUMIF(AR461:AR482,"",F461:F482)</f>
        <v>0</v>
      </c>
      <c r="G483" s="119"/>
      <c r="H483" s="14">
        <f>SUMIF(AR461:AR482,"",H461:H482)</f>
        <v>0</v>
      </c>
      <c r="I483" s="119"/>
      <c r="J483" s="14">
        <f>SUMIF(AR461:AR482,"",J461:J482)</f>
        <v>0</v>
      </c>
      <c r="K483" s="14"/>
      <c r="L483" s="14">
        <f>SUMIF(AR461:AR482,"",L461:L482)</f>
        <v>0</v>
      </c>
      <c r="M483" s="13"/>
      <c r="N483" t="s">
        <v>90</v>
      </c>
    </row>
    <row r="484" spans="1:48" ht="30" customHeight="1">
      <c r="A484" s="15" t="s">
        <v>310</v>
      </c>
      <c r="B484" s="88" t="s">
        <v>593</v>
      </c>
      <c r="C484" s="13"/>
      <c r="D484" s="13"/>
      <c r="E484" s="119"/>
      <c r="F484" s="14"/>
      <c r="G484" s="119"/>
      <c r="H484" s="14"/>
      <c r="I484" s="119"/>
      <c r="J484" s="14"/>
      <c r="K484" s="14"/>
      <c r="L484" s="14"/>
      <c r="M484" s="13"/>
      <c r="N484" s="2"/>
      <c r="O484" s="2"/>
      <c r="P484" s="2"/>
      <c r="Q484" s="1" t="s">
        <v>311</v>
      </c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</row>
    <row r="485" spans="1:48" ht="30" customHeight="1">
      <c r="A485" s="15" t="s">
        <v>113</v>
      </c>
      <c r="B485" s="15" t="s">
        <v>114</v>
      </c>
      <c r="C485" s="15" t="s">
        <v>103</v>
      </c>
      <c r="D485" s="13">
        <v>8</v>
      </c>
      <c r="E485" s="119"/>
      <c r="F485" s="14">
        <f>TRUNC(E485*D485, 0)</f>
        <v>0</v>
      </c>
      <c r="G485" s="119"/>
      <c r="H485" s="14">
        <f>TRUNC(G485*D485, 0)</f>
        <v>0</v>
      </c>
      <c r="I485" s="119"/>
      <c r="J485" s="14">
        <f>TRUNC(I485*D485, 0)</f>
        <v>0</v>
      </c>
      <c r="K485" s="14">
        <f t="shared" ref="K485:L488" si="45">TRUNC(E485+G485+I485, 0)</f>
        <v>0</v>
      </c>
      <c r="L485" s="14">
        <f t="shared" si="45"/>
        <v>0</v>
      </c>
      <c r="M485" s="15" t="s">
        <v>50</v>
      </c>
      <c r="N485" s="1" t="s">
        <v>115</v>
      </c>
      <c r="O485" s="1" t="s">
        <v>50</v>
      </c>
      <c r="P485" s="1" t="s">
        <v>50</v>
      </c>
      <c r="Q485" s="1" t="s">
        <v>311</v>
      </c>
      <c r="R485" s="1" t="s">
        <v>62</v>
      </c>
      <c r="S485" s="1" t="s">
        <v>62</v>
      </c>
      <c r="T485" s="1" t="s">
        <v>61</v>
      </c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1" t="s">
        <v>50</v>
      </c>
      <c r="AS485" s="1" t="s">
        <v>50</v>
      </c>
      <c r="AT485" s="2"/>
      <c r="AU485" s="1" t="s">
        <v>312</v>
      </c>
      <c r="AV485" s="2">
        <v>160</v>
      </c>
    </row>
    <row r="486" spans="1:48" ht="30" customHeight="1">
      <c r="A486" s="15" t="s">
        <v>117</v>
      </c>
      <c r="B486" s="15" t="s">
        <v>118</v>
      </c>
      <c r="C486" s="15" t="s">
        <v>103</v>
      </c>
      <c r="D486" s="13">
        <v>6</v>
      </c>
      <c r="E486" s="119"/>
      <c r="F486" s="14">
        <f>TRUNC(E486*D486, 0)</f>
        <v>0</v>
      </c>
      <c r="G486" s="119"/>
      <c r="H486" s="14">
        <f>TRUNC(G486*D486, 0)</f>
        <v>0</v>
      </c>
      <c r="I486" s="119"/>
      <c r="J486" s="14">
        <f>TRUNC(I486*D486, 0)</f>
        <v>0</v>
      </c>
      <c r="K486" s="14">
        <f t="shared" si="45"/>
        <v>0</v>
      </c>
      <c r="L486" s="14">
        <f t="shared" si="45"/>
        <v>0</v>
      </c>
      <c r="M486" s="15" t="s">
        <v>50</v>
      </c>
      <c r="N486" s="1" t="s">
        <v>119</v>
      </c>
      <c r="O486" s="1" t="s">
        <v>50</v>
      </c>
      <c r="P486" s="1" t="s">
        <v>50</v>
      </c>
      <c r="Q486" s="1" t="s">
        <v>311</v>
      </c>
      <c r="R486" s="1" t="s">
        <v>62</v>
      </c>
      <c r="S486" s="1" t="s">
        <v>62</v>
      </c>
      <c r="T486" s="1" t="s">
        <v>61</v>
      </c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1" t="s">
        <v>50</v>
      </c>
      <c r="AS486" s="1" t="s">
        <v>50</v>
      </c>
      <c r="AT486" s="2"/>
      <c r="AU486" s="1" t="s">
        <v>313</v>
      </c>
      <c r="AV486" s="2">
        <v>161</v>
      </c>
    </row>
    <row r="487" spans="1:48" ht="30" customHeight="1">
      <c r="A487" s="15" t="s">
        <v>140</v>
      </c>
      <c r="B487" s="15" t="s">
        <v>141</v>
      </c>
      <c r="C487" s="15" t="s">
        <v>103</v>
      </c>
      <c r="D487" s="13">
        <v>12</v>
      </c>
      <c r="E487" s="119"/>
      <c r="F487" s="14">
        <f>TRUNC(E487*D487, 0)</f>
        <v>0</v>
      </c>
      <c r="G487" s="119"/>
      <c r="H487" s="14">
        <f>TRUNC(G487*D487, 0)</f>
        <v>0</v>
      </c>
      <c r="I487" s="119"/>
      <c r="J487" s="14">
        <f>TRUNC(I487*D487, 0)</f>
        <v>0</v>
      </c>
      <c r="K487" s="14">
        <f t="shared" si="45"/>
        <v>0</v>
      </c>
      <c r="L487" s="14">
        <f t="shared" si="45"/>
        <v>0</v>
      </c>
      <c r="M487" s="15" t="s">
        <v>142</v>
      </c>
      <c r="N487" s="1" t="s">
        <v>143</v>
      </c>
      <c r="O487" s="1" t="s">
        <v>50</v>
      </c>
      <c r="P487" s="1" t="s">
        <v>50</v>
      </c>
      <c r="Q487" s="1" t="s">
        <v>311</v>
      </c>
      <c r="R487" s="1" t="s">
        <v>61</v>
      </c>
      <c r="S487" s="1" t="s">
        <v>62</v>
      </c>
      <c r="T487" s="1" t="s">
        <v>62</v>
      </c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1" t="s">
        <v>50</v>
      </c>
      <c r="AS487" s="1" t="s">
        <v>50</v>
      </c>
      <c r="AT487" s="2"/>
      <c r="AU487" s="1" t="s">
        <v>314</v>
      </c>
      <c r="AV487" s="2">
        <v>162</v>
      </c>
    </row>
    <row r="488" spans="1:48" ht="30" customHeight="1">
      <c r="A488" s="15" t="s">
        <v>140</v>
      </c>
      <c r="B488" s="15" t="s">
        <v>145</v>
      </c>
      <c r="C488" s="15" t="s">
        <v>103</v>
      </c>
      <c r="D488" s="13">
        <v>20</v>
      </c>
      <c r="E488" s="119"/>
      <c r="F488" s="14">
        <f>TRUNC(E488*D488, 0)</f>
        <v>0</v>
      </c>
      <c r="G488" s="119"/>
      <c r="H488" s="14">
        <f>TRUNC(G488*D488, 0)</f>
        <v>0</v>
      </c>
      <c r="I488" s="119"/>
      <c r="J488" s="14">
        <f>TRUNC(I488*D488, 0)</f>
        <v>0</v>
      </c>
      <c r="K488" s="14">
        <f t="shared" si="45"/>
        <v>0</v>
      </c>
      <c r="L488" s="14">
        <f t="shared" si="45"/>
        <v>0</v>
      </c>
      <c r="M488" s="15" t="s">
        <v>146</v>
      </c>
      <c r="N488" s="1" t="s">
        <v>147</v>
      </c>
      <c r="O488" s="1" t="s">
        <v>50</v>
      </c>
      <c r="P488" s="1" t="s">
        <v>50</v>
      </c>
      <c r="Q488" s="1" t="s">
        <v>311</v>
      </c>
      <c r="R488" s="1" t="s">
        <v>61</v>
      </c>
      <c r="S488" s="1" t="s">
        <v>62</v>
      </c>
      <c r="T488" s="1" t="s">
        <v>62</v>
      </c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1" t="s">
        <v>50</v>
      </c>
      <c r="AS488" s="1" t="s">
        <v>50</v>
      </c>
      <c r="AT488" s="2"/>
      <c r="AU488" s="1" t="s">
        <v>315</v>
      </c>
      <c r="AV488" s="2">
        <v>331</v>
      </c>
    </row>
    <row r="489" spans="1:48" ht="30" customHeight="1">
      <c r="A489" s="13"/>
      <c r="B489" s="13"/>
      <c r="C489" s="13"/>
      <c r="D489" s="13"/>
      <c r="E489" s="119"/>
      <c r="F489" s="14"/>
      <c r="G489" s="119"/>
      <c r="H489" s="14"/>
      <c r="I489" s="119"/>
      <c r="J489" s="14"/>
      <c r="K489" s="14"/>
      <c r="L489" s="14"/>
      <c r="M489" s="13"/>
    </row>
    <row r="490" spans="1:48" ht="30" customHeight="1">
      <c r="A490" s="13"/>
      <c r="B490" s="13"/>
      <c r="C490" s="13"/>
      <c r="D490" s="13"/>
      <c r="E490" s="119"/>
      <c r="F490" s="14"/>
      <c r="G490" s="119"/>
      <c r="H490" s="14"/>
      <c r="I490" s="119"/>
      <c r="J490" s="14"/>
      <c r="K490" s="14"/>
      <c r="L490" s="14"/>
      <c r="M490" s="13"/>
    </row>
    <row r="491" spans="1:48" ht="30" customHeight="1">
      <c r="A491" s="13"/>
      <c r="B491" s="13"/>
      <c r="C491" s="13"/>
      <c r="D491" s="13"/>
      <c r="E491" s="119"/>
      <c r="F491" s="14"/>
      <c r="G491" s="119"/>
      <c r="H491" s="14"/>
      <c r="I491" s="119"/>
      <c r="J491" s="14"/>
      <c r="K491" s="14"/>
      <c r="L491" s="14"/>
      <c r="M491" s="13"/>
    </row>
    <row r="492" spans="1:48" ht="30" customHeight="1">
      <c r="A492" s="13"/>
      <c r="B492" s="13"/>
      <c r="C492" s="13"/>
      <c r="D492" s="13"/>
      <c r="E492" s="119"/>
      <c r="F492" s="14"/>
      <c r="G492" s="119"/>
      <c r="H492" s="14"/>
      <c r="I492" s="119"/>
      <c r="J492" s="14"/>
      <c r="K492" s="14"/>
      <c r="L492" s="14"/>
      <c r="M492" s="13"/>
    </row>
    <row r="493" spans="1:48" ht="30" customHeight="1">
      <c r="A493" s="13"/>
      <c r="B493" s="13"/>
      <c r="C493" s="13"/>
      <c r="D493" s="13"/>
      <c r="E493" s="119"/>
      <c r="F493" s="14"/>
      <c r="G493" s="119"/>
      <c r="H493" s="14"/>
      <c r="I493" s="119"/>
      <c r="J493" s="14"/>
      <c r="K493" s="14"/>
      <c r="L493" s="14"/>
      <c r="M493" s="13"/>
    </row>
    <row r="494" spans="1:48" ht="30" customHeight="1">
      <c r="A494" s="13"/>
      <c r="B494" s="13"/>
      <c r="C494" s="13"/>
      <c r="D494" s="13"/>
      <c r="E494" s="119"/>
      <c r="F494" s="14"/>
      <c r="G494" s="119"/>
      <c r="H494" s="14"/>
      <c r="I494" s="119"/>
      <c r="J494" s="14"/>
      <c r="K494" s="14"/>
      <c r="L494" s="14"/>
      <c r="M494" s="13"/>
    </row>
    <row r="495" spans="1:48" ht="30" customHeight="1">
      <c r="A495" s="13"/>
      <c r="B495" s="13"/>
      <c r="C495" s="13"/>
      <c r="D495" s="13"/>
      <c r="E495" s="119"/>
      <c r="F495" s="14"/>
      <c r="G495" s="119"/>
      <c r="H495" s="14"/>
      <c r="I495" s="119"/>
      <c r="J495" s="14"/>
      <c r="K495" s="14"/>
      <c r="L495" s="14"/>
      <c r="M495" s="13"/>
    </row>
    <row r="496" spans="1:48" ht="30" customHeight="1">
      <c r="A496" s="13"/>
      <c r="B496" s="13"/>
      <c r="C496" s="13"/>
      <c r="D496" s="13"/>
      <c r="E496" s="119"/>
      <c r="F496" s="14"/>
      <c r="G496" s="119"/>
      <c r="H496" s="14"/>
      <c r="I496" s="119"/>
      <c r="J496" s="14"/>
      <c r="K496" s="14"/>
      <c r="L496" s="14"/>
      <c r="M496" s="13"/>
    </row>
    <row r="497" spans="1:48" ht="30" customHeight="1">
      <c r="A497" s="13"/>
      <c r="B497" s="13"/>
      <c r="C497" s="13"/>
      <c r="D497" s="13"/>
      <c r="E497" s="119"/>
      <c r="F497" s="14"/>
      <c r="G497" s="119"/>
      <c r="H497" s="14"/>
      <c r="I497" s="119"/>
      <c r="J497" s="14"/>
      <c r="K497" s="14"/>
      <c r="L497" s="14"/>
      <c r="M497" s="13"/>
    </row>
    <row r="498" spans="1:48" ht="30" customHeight="1">
      <c r="A498" s="13"/>
      <c r="B498" s="13"/>
      <c r="C498" s="13"/>
      <c r="D498" s="13"/>
      <c r="E498" s="119"/>
      <c r="F498" s="14"/>
      <c r="G498" s="119"/>
      <c r="H498" s="14"/>
      <c r="I498" s="119"/>
      <c r="J498" s="14"/>
      <c r="K498" s="14"/>
      <c r="L498" s="14"/>
      <c r="M498" s="13"/>
    </row>
    <row r="499" spans="1:48" ht="30" customHeight="1">
      <c r="A499" s="13"/>
      <c r="B499" s="13"/>
      <c r="C499" s="13"/>
      <c r="D499" s="13"/>
      <c r="E499" s="119"/>
      <c r="F499" s="14"/>
      <c r="G499" s="119"/>
      <c r="H499" s="14"/>
      <c r="I499" s="119"/>
      <c r="J499" s="14"/>
      <c r="K499" s="14"/>
      <c r="L499" s="14"/>
      <c r="M499" s="13"/>
    </row>
    <row r="500" spans="1:48" ht="30" customHeight="1">
      <c r="A500" s="13"/>
      <c r="B500" s="13"/>
      <c r="C500" s="13"/>
      <c r="D500" s="13"/>
      <c r="E500" s="119"/>
      <c r="F500" s="14"/>
      <c r="G500" s="119"/>
      <c r="H500" s="14"/>
      <c r="I500" s="119"/>
      <c r="J500" s="14"/>
      <c r="K500" s="14"/>
      <c r="L500" s="14"/>
      <c r="M500" s="13"/>
    </row>
    <row r="501" spans="1:48" ht="30" customHeight="1">
      <c r="A501" s="13"/>
      <c r="B501" s="13"/>
      <c r="C501" s="13"/>
      <c r="D501" s="13"/>
      <c r="E501" s="119"/>
      <c r="F501" s="14"/>
      <c r="G501" s="119"/>
      <c r="H501" s="14"/>
      <c r="I501" s="119"/>
      <c r="J501" s="14"/>
      <c r="K501" s="14"/>
      <c r="L501" s="14"/>
      <c r="M501" s="13"/>
    </row>
    <row r="502" spans="1:48" ht="30" customHeight="1">
      <c r="A502" s="13"/>
      <c r="B502" s="13"/>
      <c r="C502" s="13"/>
      <c r="D502" s="13"/>
      <c r="E502" s="119"/>
      <c r="F502" s="14"/>
      <c r="G502" s="119"/>
      <c r="H502" s="14"/>
      <c r="I502" s="119"/>
      <c r="J502" s="14"/>
      <c r="K502" s="14"/>
      <c r="L502" s="14"/>
      <c r="M502" s="13"/>
    </row>
    <row r="503" spans="1:48" ht="30" customHeight="1">
      <c r="A503" s="13"/>
      <c r="B503" s="13"/>
      <c r="C503" s="13"/>
      <c r="D503" s="13"/>
      <c r="E503" s="119"/>
      <c r="F503" s="14"/>
      <c r="G503" s="119"/>
      <c r="H503" s="14"/>
      <c r="I503" s="119"/>
      <c r="J503" s="14"/>
      <c r="K503" s="14"/>
      <c r="L503" s="14"/>
      <c r="M503" s="13"/>
    </row>
    <row r="504" spans="1:48" ht="30" customHeight="1">
      <c r="A504" s="13"/>
      <c r="B504" s="13"/>
      <c r="C504" s="13"/>
      <c r="D504" s="13"/>
      <c r="E504" s="119"/>
      <c r="F504" s="14"/>
      <c r="G504" s="119"/>
      <c r="H504" s="14"/>
      <c r="I504" s="119"/>
      <c r="J504" s="14"/>
      <c r="K504" s="14"/>
      <c r="L504" s="14"/>
      <c r="M504" s="13"/>
    </row>
    <row r="505" spans="1:48" ht="30" customHeight="1">
      <c r="A505" s="13"/>
      <c r="B505" s="13"/>
      <c r="C505" s="13"/>
      <c r="D505" s="13"/>
      <c r="E505" s="119"/>
      <c r="F505" s="14"/>
      <c r="G505" s="119"/>
      <c r="H505" s="14"/>
      <c r="I505" s="119"/>
      <c r="J505" s="14"/>
      <c r="K505" s="14"/>
      <c r="L505" s="14"/>
      <c r="M505" s="13"/>
    </row>
    <row r="506" spans="1:48" ht="30" customHeight="1">
      <c r="A506" s="13"/>
      <c r="B506" s="13"/>
      <c r="C506" s="13"/>
      <c r="D506" s="13"/>
      <c r="E506" s="119"/>
      <c r="F506" s="14"/>
      <c r="G506" s="119"/>
      <c r="H506" s="14"/>
      <c r="I506" s="119"/>
      <c r="J506" s="14"/>
      <c r="K506" s="14"/>
      <c r="L506" s="14"/>
      <c r="M506" s="13"/>
    </row>
    <row r="507" spans="1:48" ht="30" customHeight="1">
      <c r="A507" s="15" t="s">
        <v>89</v>
      </c>
      <c r="B507" s="13"/>
      <c r="C507" s="13"/>
      <c r="D507" s="13"/>
      <c r="E507" s="119"/>
      <c r="F507" s="14">
        <f>SUMIF(AR485:AR506,"",F485:F506)</f>
        <v>0</v>
      </c>
      <c r="G507" s="119"/>
      <c r="H507" s="14">
        <f>SUMIF(AR485:AR506,"",H485:H506)</f>
        <v>0</v>
      </c>
      <c r="I507" s="119"/>
      <c r="J507" s="14">
        <f>SUMIF(AR485:AR506,"",J485:J506)</f>
        <v>0</v>
      </c>
      <c r="K507" s="14"/>
      <c r="L507" s="14">
        <f>SUMIF(AR485:AR506,"",L485:L506)</f>
        <v>0</v>
      </c>
      <c r="M507" s="13"/>
      <c r="N507" t="s">
        <v>90</v>
      </c>
    </row>
    <row r="508" spans="1:48" ht="30" customHeight="1">
      <c r="A508" s="15" t="s">
        <v>318</v>
      </c>
      <c r="B508" s="89" t="s">
        <v>594</v>
      </c>
      <c r="C508" s="13"/>
      <c r="D508" s="13"/>
      <c r="E508" s="119"/>
      <c r="F508" s="14"/>
      <c r="G508" s="119"/>
      <c r="H508" s="14"/>
      <c r="I508" s="119"/>
      <c r="J508" s="14"/>
      <c r="K508" s="14"/>
      <c r="L508" s="14"/>
      <c r="M508" s="13"/>
      <c r="N508" s="2"/>
      <c r="O508" s="2"/>
      <c r="P508" s="2"/>
      <c r="Q508" s="1" t="s">
        <v>319</v>
      </c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</row>
    <row r="509" spans="1:48" ht="30" customHeight="1">
      <c r="A509" s="15" t="s">
        <v>215</v>
      </c>
      <c r="B509" s="15" t="s">
        <v>320</v>
      </c>
      <c r="C509" s="15" t="s">
        <v>103</v>
      </c>
      <c r="D509" s="13">
        <v>1</v>
      </c>
      <c r="E509" s="119"/>
      <c r="F509" s="14">
        <f>TRUNC(E509*D509, 0)</f>
        <v>0</v>
      </c>
      <c r="G509" s="119"/>
      <c r="H509" s="14">
        <f>TRUNC(G509*D509, 0)</f>
        <v>0</v>
      </c>
      <c r="I509" s="119"/>
      <c r="J509" s="14">
        <f>TRUNC(I509*D509, 0)</f>
        <v>0</v>
      </c>
      <c r="K509" s="14">
        <f>TRUNC(E509+G509+I509, 0)</f>
        <v>0</v>
      </c>
      <c r="L509" s="14">
        <f>TRUNC(F509+H509+J509, 0)</f>
        <v>0</v>
      </c>
      <c r="M509" s="15" t="s">
        <v>321</v>
      </c>
      <c r="N509" s="1" t="s">
        <v>322</v>
      </c>
      <c r="O509" s="1" t="s">
        <v>50</v>
      </c>
      <c r="P509" s="1" t="s">
        <v>50</v>
      </c>
      <c r="Q509" s="1" t="s">
        <v>319</v>
      </c>
      <c r="R509" s="1" t="s">
        <v>61</v>
      </c>
      <c r="S509" s="1" t="s">
        <v>62</v>
      </c>
      <c r="T509" s="1" t="s">
        <v>62</v>
      </c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1" t="s">
        <v>50</v>
      </c>
      <c r="AS509" s="1" t="s">
        <v>50</v>
      </c>
      <c r="AT509" s="2"/>
      <c r="AU509" s="1" t="s">
        <v>323</v>
      </c>
      <c r="AV509" s="2">
        <v>170</v>
      </c>
    </row>
    <row r="510" spans="1:48" ht="30" customHeight="1">
      <c r="A510" s="13"/>
      <c r="B510" s="13"/>
      <c r="C510" s="13"/>
      <c r="D510" s="13"/>
      <c r="E510" s="119"/>
      <c r="F510" s="14"/>
      <c r="G510" s="119"/>
      <c r="H510" s="14"/>
      <c r="I510" s="119"/>
      <c r="J510" s="14"/>
      <c r="K510" s="14"/>
      <c r="L510" s="14"/>
      <c r="M510" s="13"/>
    </row>
    <row r="511" spans="1:48" ht="30" customHeight="1">
      <c r="A511" s="13"/>
      <c r="B511" s="13"/>
      <c r="C511" s="13"/>
      <c r="D511" s="13"/>
      <c r="E511" s="119"/>
      <c r="F511" s="14"/>
      <c r="G511" s="119"/>
      <c r="H511" s="14"/>
      <c r="I511" s="119"/>
      <c r="J511" s="14"/>
      <c r="K511" s="14"/>
      <c r="L511" s="14"/>
      <c r="M511" s="13"/>
    </row>
    <row r="512" spans="1:48" ht="30" customHeight="1">
      <c r="A512" s="13"/>
      <c r="B512" s="13"/>
      <c r="C512" s="13"/>
      <c r="D512" s="13"/>
      <c r="E512" s="119"/>
      <c r="F512" s="14"/>
      <c r="G512" s="119"/>
      <c r="H512" s="14"/>
      <c r="I512" s="119"/>
      <c r="J512" s="14"/>
      <c r="K512" s="14"/>
      <c r="L512" s="14"/>
      <c r="M512" s="13"/>
    </row>
    <row r="513" spans="1:13" ht="30" customHeight="1">
      <c r="A513" s="13"/>
      <c r="B513" s="13"/>
      <c r="C513" s="13"/>
      <c r="D513" s="13"/>
      <c r="E513" s="119"/>
      <c r="F513" s="14"/>
      <c r="G513" s="119"/>
      <c r="H513" s="14"/>
      <c r="I513" s="119"/>
      <c r="J513" s="14"/>
      <c r="K513" s="14"/>
      <c r="L513" s="14"/>
      <c r="M513" s="13"/>
    </row>
    <row r="514" spans="1:13" ht="30" customHeight="1">
      <c r="A514" s="13"/>
      <c r="B514" s="13"/>
      <c r="C514" s="13"/>
      <c r="D514" s="13"/>
      <c r="E514" s="119"/>
      <c r="F514" s="14"/>
      <c r="G514" s="119"/>
      <c r="H514" s="14"/>
      <c r="I514" s="119"/>
      <c r="J514" s="14"/>
      <c r="K514" s="14"/>
      <c r="L514" s="14"/>
      <c r="M514" s="13"/>
    </row>
    <row r="515" spans="1:13" ht="30" customHeight="1">
      <c r="A515" s="13"/>
      <c r="B515" s="13"/>
      <c r="C515" s="13"/>
      <c r="D515" s="13"/>
      <c r="E515" s="119"/>
      <c r="F515" s="14"/>
      <c r="G515" s="119"/>
      <c r="H515" s="14"/>
      <c r="I515" s="119"/>
      <c r="J515" s="14"/>
      <c r="K515" s="14"/>
      <c r="L515" s="14"/>
      <c r="M515" s="13"/>
    </row>
    <row r="516" spans="1:13" ht="30" customHeight="1">
      <c r="A516" s="13"/>
      <c r="B516" s="13"/>
      <c r="C516" s="13"/>
      <c r="D516" s="13"/>
      <c r="E516" s="119"/>
      <c r="F516" s="14"/>
      <c r="G516" s="119"/>
      <c r="H516" s="14"/>
      <c r="I516" s="119"/>
      <c r="J516" s="14"/>
      <c r="K516" s="14"/>
      <c r="L516" s="14"/>
      <c r="M516" s="13"/>
    </row>
    <row r="517" spans="1:13" ht="30" customHeight="1">
      <c r="A517" s="13"/>
      <c r="B517" s="13"/>
      <c r="C517" s="13"/>
      <c r="D517" s="13"/>
      <c r="E517" s="119"/>
      <c r="F517" s="14"/>
      <c r="G517" s="119"/>
      <c r="H517" s="14"/>
      <c r="I517" s="119"/>
      <c r="J517" s="14"/>
      <c r="K517" s="14"/>
      <c r="L517" s="14"/>
      <c r="M517" s="13"/>
    </row>
    <row r="518" spans="1:13" ht="30" customHeight="1">
      <c r="A518" s="13"/>
      <c r="B518" s="13"/>
      <c r="C518" s="13"/>
      <c r="D518" s="13"/>
      <c r="E518" s="119"/>
      <c r="F518" s="14"/>
      <c r="G518" s="119"/>
      <c r="H518" s="14"/>
      <c r="I518" s="119"/>
      <c r="J518" s="14"/>
      <c r="K518" s="14"/>
      <c r="L518" s="14"/>
      <c r="M518" s="13"/>
    </row>
    <row r="519" spans="1:13" ht="30" customHeight="1">
      <c r="A519" s="13"/>
      <c r="B519" s="13"/>
      <c r="C519" s="13"/>
      <c r="D519" s="13"/>
      <c r="E519" s="119"/>
      <c r="F519" s="14"/>
      <c r="G519" s="119"/>
      <c r="H519" s="14"/>
      <c r="I519" s="119"/>
      <c r="J519" s="14"/>
      <c r="K519" s="14"/>
      <c r="L519" s="14"/>
      <c r="M519" s="13"/>
    </row>
    <row r="520" spans="1:13" ht="30" customHeight="1">
      <c r="A520" s="13"/>
      <c r="B520" s="13"/>
      <c r="C520" s="13"/>
      <c r="D520" s="13"/>
      <c r="E520" s="119"/>
      <c r="F520" s="14"/>
      <c r="G520" s="119"/>
      <c r="H520" s="14"/>
      <c r="I520" s="119"/>
      <c r="J520" s="14"/>
      <c r="K520" s="14"/>
      <c r="L520" s="14"/>
      <c r="M520" s="13"/>
    </row>
    <row r="521" spans="1:13" ht="30" customHeight="1">
      <c r="A521" s="13"/>
      <c r="B521" s="13"/>
      <c r="C521" s="13"/>
      <c r="D521" s="13"/>
      <c r="E521" s="119"/>
      <c r="F521" s="14"/>
      <c r="G521" s="119"/>
      <c r="H521" s="14"/>
      <c r="I521" s="119"/>
      <c r="J521" s="14"/>
      <c r="K521" s="14"/>
      <c r="L521" s="14"/>
      <c r="M521" s="13"/>
    </row>
    <row r="522" spans="1:13" ht="30" customHeight="1">
      <c r="A522" s="13"/>
      <c r="B522" s="13"/>
      <c r="C522" s="13"/>
      <c r="D522" s="13"/>
      <c r="E522" s="119"/>
      <c r="F522" s="14"/>
      <c r="G522" s="119"/>
      <c r="H522" s="14"/>
      <c r="I522" s="119"/>
      <c r="J522" s="14"/>
      <c r="K522" s="14"/>
      <c r="L522" s="14"/>
      <c r="M522" s="13"/>
    </row>
    <row r="523" spans="1:13" ht="30" customHeight="1">
      <c r="A523" s="13"/>
      <c r="B523" s="13"/>
      <c r="C523" s="13"/>
      <c r="D523" s="13"/>
      <c r="E523" s="119"/>
      <c r="F523" s="14"/>
      <c r="G523" s="119"/>
      <c r="H523" s="14"/>
      <c r="I523" s="119"/>
      <c r="J523" s="14"/>
      <c r="K523" s="14"/>
      <c r="L523" s="14"/>
      <c r="M523" s="13"/>
    </row>
    <row r="524" spans="1:13" ht="30" customHeight="1">
      <c r="A524" s="13"/>
      <c r="B524" s="13"/>
      <c r="C524" s="13"/>
      <c r="D524" s="13"/>
      <c r="E524" s="119"/>
      <c r="F524" s="14"/>
      <c r="G524" s="119"/>
      <c r="H524" s="14"/>
      <c r="I524" s="119"/>
      <c r="J524" s="14"/>
      <c r="K524" s="14"/>
      <c r="L524" s="14"/>
      <c r="M524" s="13"/>
    </row>
    <row r="525" spans="1:13" ht="30" customHeight="1">
      <c r="A525" s="13"/>
      <c r="B525" s="13"/>
      <c r="C525" s="13"/>
      <c r="D525" s="13"/>
      <c r="E525" s="119"/>
      <c r="F525" s="14"/>
      <c r="G525" s="119"/>
      <c r="H525" s="14"/>
      <c r="I525" s="119"/>
      <c r="J525" s="14"/>
      <c r="K525" s="14"/>
      <c r="L525" s="14"/>
      <c r="M525" s="13"/>
    </row>
    <row r="526" spans="1:13" ht="30" customHeight="1">
      <c r="A526" s="13"/>
      <c r="B526" s="13"/>
      <c r="C526" s="13"/>
      <c r="D526" s="13"/>
      <c r="E526" s="119"/>
      <c r="F526" s="14"/>
      <c r="G526" s="119"/>
      <c r="H526" s="14"/>
      <c r="I526" s="119"/>
      <c r="J526" s="14"/>
      <c r="K526" s="14"/>
      <c r="L526" s="14"/>
      <c r="M526" s="13"/>
    </row>
    <row r="527" spans="1:13" ht="30" customHeight="1">
      <c r="A527" s="13"/>
      <c r="B527" s="13"/>
      <c r="C527" s="13"/>
      <c r="D527" s="13"/>
      <c r="E527" s="119"/>
      <c r="F527" s="14"/>
      <c r="G527" s="119"/>
      <c r="H527" s="14"/>
      <c r="I527" s="119"/>
      <c r="J527" s="14"/>
      <c r="K527" s="14"/>
      <c r="L527" s="14"/>
      <c r="M527" s="13"/>
    </row>
    <row r="528" spans="1:13" ht="30" customHeight="1">
      <c r="A528" s="13"/>
      <c r="B528" s="13"/>
      <c r="C528" s="13"/>
      <c r="D528" s="13"/>
      <c r="E528" s="119"/>
      <c r="F528" s="14"/>
      <c r="G528" s="119"/>
      <c r="H528" s="14"/>
      <c r="I528" s="119"/>
      <c r="J528" s="14"/>
      <c r="K528" s="14"/>
      <c r="L528" s="14"/>
      <c r="M528" s="13"/>
    </row>
    <row r="529" spans="1:48" ht="30" customHeight="1">
      <c r="A529" s="13"/>
      <c r="B529" s="13"/>
      <c r="C529" s="13"/>
      <c r="D529" s="13"/>
      <c r="E529" s="119"/>
      <c r="F529" s="14"/>
      <c r="G529" s="119"/>
      <c r="H529" s="14"/>
      <c r="I529" s="119"/>
      <c r="J529" s="14"/>
      <c r="K529" s="14"/>
      <c r="L529" s="14"/>
      <c r="M529" s="13"/>
    </row>
    <row r="530" spans="1:48" ht="30" customHeight="1">
      <c r="A530" s="13"/>
      <c r="B530" s="13"/>
      <c r="C530" s="13"/>
      <c r="D530" s="13"/>
      <c r="E530" s="119"/>
      <c r="F530" s="14"/>
      <c r="G530" s="119"/>
      <c r="H530" s="14"/>
      <c r="I530" s="119"/>
      <c r="J530" s="14"/>
      <c r="K530" s="14"/>
      <c r="L530" s="14"/>
      <c r="M530" s="13"/>
    </row>
    <row r="531" spans="1:48" ht="30" customHeight="1">
      <c r="A531" s="15" t="s">
        <v>89</v>
      </c>
      <c r="B531" s="13"/>
      <c r="C531" s="13"/>
      <c r="D531" s="13"/>
      <c r="E531" s="119"/>
      <c r="F531" s="14">
        <f>SUMIF(AR509:AR530,"",F509:F530)</f>
        <v>0</v>
      </c>
      <c r="G531" s="119"/>
      <c r="H531" s="14">
        <f>SUMIF(AR509:AR530,"",H509:H530)</f>
        <v>0</v>
      </c>
      <c r="I531" s="119"/>
      <c r="J531" s="14">
        <f>SUMIF(AR509:AR530,"",J509:J530)</f>
        <v>0</v>
      </c>
      <c r="K531" s="14"/>
      <c r="L531" s="14">
        <f>SUMIF(AR509:AR530,"",L509:L530)</f>
        <v>0</v>
      </c>
      <c r="M531" s="13"/>
      <c r="N531" t="s">
        <v>90</v>
      </c>
    </row>
    <row r="532" spans="1:48" ht="30" customHeight="1">
      <c r="A532" s="15" t="s">
        <v>324</v>
      </c>
      <c r="B532" s="90" t="s">
        <v>594</v>
      </c>
      <c r="C532" s="13"/>
      <c r="D532" s="13"/>
      <c r="E532" s="119"/>
      <c r="F532" s="14"/>
      <c r="G532" s="119"/>
      <c r="H532" s="14"/>
      <c r="I532" s="119"/>
      <c r="J532" s="14"/>
      <c r="K532" s="14"/>
      <c r="L532" s="14"/>
      <c r="M532" s="13"/>
      <c r="N532" s="2"/>
      <c r="O532" s="2"/>
      <c r="P532" s="2"/>
      <c r="Q532" s="1" t="s">
        <v>325</v>
      </c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</row>
    <row r="533" spans="1:48" ht="30" customHeight="1">
      <c r="A533" s="15" t="s">
        <v>117</v>
      </c>
      <c r="B533" s="15" t="s">
        <v>118</v>
      </c>
      <c r="C533" s="15" t="s">
        <v>103</v>
      </c>
      <c r="D533" s="13">
        <v>2</v>
      </c>
      <c r="E533" s="119"/>
      <c r="F533" s="14">
        <f>TRUNC(E533*D533, 0)</f>
        <v>0</v>
      </c>
      <c r="G533" s="119"/>
      <c r="H533" s="14">
        <f>TRUNC(G533*D533, 0)</f>
        <v>0</v>
      </c>
      <c r="I533" s="119"/>
      <c r="J533" s="14">
        <f>TRUNC(I533*D533, 0)</f>
        <v>0</v>
      </c>
      <c r="K533" s="14">
        <f>TRUNC(E533+G533+I533, 0)</f>
        <v>0</v>
      </c>
      <c r="L533" s="14">
        <f>TRUNC(F533+H533+J533, 0)</f>
        <v>0</v>
      </c>
      <c r="M533" s="15" t="s">
        <v>50</v>
      </c>
      <c r="N533" s="1" t="s">
        <v>119</v>
      </c>
      <c r="O533" s="1" t="s">
        <v>50</v>
      </c>
      <c r="P533" s="1" t="s">
        <v>50</v>
      </c>
      <c r="Q533" s="1" t="s">
        <v>325</v>
      </c>
      <c r="R533" s="1" t="s">
        <v>62</v>
      </c>
      <c r="S533" s="1" t="s">
        <v>62</v>
      </c>
      <c r="T533" s="1" t="s">
        <v>61</v>
      </c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1" t="s">
        <v>50</v>
      </c>
      <c r="AS533" s="1" t="s">
        <v>50</v>
      </c>
      <c r="AT533" s="2"/>
      <c r="AU533" s="1" t="s">
        <v>326</v>
      </c>
      <c r="AV533" s="2">
        <v>173</v>
      </c>
    </row>
    <row r="534" spans="1:48" ht="30" customHeight="1">
      <c r="A534" s="15" t="s">
        <v>140</v>
      </c>
      <c r="B534" s="15" t="s">
        <v>145</v>
      </c>
      <c r="C534" s="15" t="s">
        <v>103</v>
      </c>
      <c r="D534" s="13">
        <v>4</v>
      </c>
      <c r="E534" s="119"/>
      <c r="F534" s="14">
        <f>TRUNC(E534*D534, 0)</f>
        <v>0</v>
      </c>
      <c r="G534" s="119"/>
      <c r="H534" s="14">
        <f>TRUNC(G534*D534, 0)</f>
        <v>0</v>
      </c>
      <c r="I534" s="119"/>
      <c r="J534" s="14">
        <f>TRUNC(I534*D534, 0)</f>
        <v>0</v>
      </c>
      <c r="K534" s="14">
        <f>TRUNC(E534+G534+I534, 0)</f>
        <v>0</v>
      </c>
      <c r="L534" s="14">
        <f>TRUNC(F534+H534+J534, 0)</f>
        <v>0</v>
      </c>
      <c r="M534" s="15" t="s">
        <v>146</v>
      </c>
      <c r="N534" s="1" t="s">
        <v>147</v>
      </c>
      <c r="O534" s="1" t="s">
        <v>50</v>
      </c>
      <c r="P534" s="1" t="s">
        <v>50</v>
      </c>
      <c r="Q534" s="1" t="s">
        <v>325</v>
      </c>
      <c r="R534" s="1" t="s">
        <v>61</v>
      </c>
      <c r="S534" s="1" t="s">
        <v>62</v>
      </c>
      <c r="T534" s="1" t="s">
        <v>62</v>
      </c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1" t="s">
        <v>50</v>
      </c>
      <c r="AS534" s="1" t="s">
        <v>50</v>
      </c>
      <c r="AT534" s="2"/>
      <c r="AU534" s="1" t="s">
        <v>327</v>
      </c>
      <c r="AV534" s="2">
        <v>174</v>
      </c>
    </row>
    <row r="535" spans="1:48" ht="30" customHeight="1">
      <c r="A535" s="13"/>
      <c r="B535" s="13"/>
      <c r="C535" s="13"/>
      <c r="D535" s="13"/>
      <c r="E535" s="119"/>
      <c r="F535" s="14"/>
      <c r="G535" s="119"/>
      <c r="H535" s="14"/>
      <c r="I535" s="119"/>
      <c r="J535" s="14"/>
      <c r="K535" s="14"/>
      <c r="L535" s="14"/>
      <c r="M535" s="13"/>
    </row>
    <row r="536" spans="1:48" ht="30" customHeight="1">
      <c r="A536" s="13"/>
      <c r="B536" s="13"/>
      <c r="C536" s="13"/>
      <c r="D536" s="13"/>
      <c r="E536" s="119"/>
      <c r="F536" s="14"/>
      <c r="G536" s="119"/>
      <c r="H536" s="14"/>
      <c r="I536" s="119"/>
      <c r="J536" s="14"/>
      <c r="K536" s="14"/>
      <c r="L536" s="14"/>
      <c r="M536" s="13"/>
    </row>
    <row r="537" spans="1:48" ht="30" customHeight="1">
      <c r="A537" s="13"/>
      <c r="B537" s="13"/>
      <c r="C537" s="13"/>
      <c r="D537" s="13"/>
      <c r="E537" s="119"/>
      <c r="F537" s="14"/>
      <c r="G537" s="119"/>
      <c r="H537" s="14"/>
      <c r="I537" s="119"/>
      <c r="J537" s="14"/>
      <c r="K537" s="14"/>
      <c r="L537" s="14"/>
      <c r="M537" s="13"/>
    </row>
    <row r="538" spans="1:48" ht="30" customHeight="1">
      <c r="A538" s="13"/>
      <c r="B538" s="13"/>
      <c r="C538" s="13"/>
      <c r="D538" s="13"/>
      <c r="E538" s="119"/>
      <c r="F538" s="14"/>
      <c r="G538" s="119"/>
      <c r="H538" s="14"/>
      <c r="I538" s="119"/>
      <c r="J538" s="14"/>
      <c r="K538" s="14"/>
      <c r="L538" s="14"/>
      <c r="M538" s="13"/>
    </row>
    <row r="539" spans="1:48" ht="30" customHeight="1">
      <c r="A539" s="13"/>
      <c r="B539" s="13"/>
      <c r="C539" s="13"/>
      <c r="D539" s="13"/>
      <c r="E539" s="119"/>
      <c r="F539" s="14"/>
      <c r="G539" s="119"/>
      <c r="H539" s="14"/>
      <c r="I539" s="119"/>
      <c r="J539" s="14"/>
      <c r="K539" s="14"/>
      <c r="L539" s="14"/>
      <c r="M539" s="13"/>
    </row>
    <row r="540" spans="1:48" ht="30" customHeight="1">
      <c r="A540" s="13"/>
      <c r="B540" s="13"/>
      <c r="C540" s="13"/>
      <c r="D540" s="13"/>
      <c r="E540" s="119"/>
      <c r="F540" s="14"/>
      <c r="G540" s="119"/>
      <c r="H540" s="14"/>
      <c r="I540" s="119"/>
      <c r="J540" s="14"/>
      <c r="K540" s="14"/>
      <c r="L540" s="14"/>
      <c r="M540" s="13"/>
    </row>
    <row r="541" spans="1:48" ht="30" customHeight="1">
      <c r="A541" s="13"/>
      <c r="B541" s="13"/>
      <c r="C541" s="13"/>
      <c r="D541" s="13"/>
      <c r="E541" s="119"/>
      <c r="F541" s="14"/>
      <c r="G541" s="119"/>
      <c r="H541" s="14"/>
      <c r="I541" s="119"/>
      <c r="J541" s="14"/>
      <c r="K541" s="14"/>
      <c r="L541" s="14"/>
      <c r="M541" s="13"/>
    </row>
    <row r="542" spans="1:48" ht="30" customHeight="1">
      <c r="A542" s="13"/>
      <c r="B542" s="13"/>
      <c r="C542" s="13"/>
      <c r="D542" s="13"/>
      <c r="E542" s="119"/>
      <c r="F542" s="14"/>
      <c r="G542" s="119"/>
      <c r="H542" s="14"/>
      <c r="I542" s="119"/>
      <c r="J542" s="14"/>
      <c r="K542" s="14"/>
      <c r="L542" s="14"/>
      <c r="M542" s="13"/>
    </row>
    <row r="543" spans="1:48" ht="30" customHeight="1">
      <c r="A543" s="13"/>
      <c r="B543" s="13"/>
      <c r="C543" s="13"/>
      <c r="D543" s="13"/>
      <c r="E543" s="119"/>
      <c r="F543" s="14"/>
      <c r="G543" s="119"/>
      <c r="H543" s="14"/>
      <c r="I543" s="119"/>
      <c r="J543" s="14"/>
      <c r="K543" s="14"/>
      <c r="L543" s="14"/>
      <c r="M543" s="13"/>
    </row>
    <row r="544" spans="1:48" ht="30" customHeight="1">
      <c r="A544" s="13"/>
      <c r="B544" s="13"/>
      <c r="C544" s="13"/>
      <c r="D544" s="13"/>
      <c r="E544" s="119"/>
      <c r="F544" s="14"/>
      <c r="G544" s="119"/>
      <c r="H544" s="14"/>
      <c r="I544" s="119"/>
      <c r="J544" s="14"/>
      <c r="K544" s="14"/>
      <c r="L544" s="14"/>
      <c r="M544" s="13"/>
    </row>
    <row r="545" spans="1:48" ht="30" customHeight="1">
      <c r="A545" s="13"/>
      <c r="B545" s="13"/>
      <c r="C545" s="13"/>
      <c r="D545" s="13"/>
      <c r="E545" s="119"/>
      <c r="F545" s="14"/>
      <c r="G545" s="119"/>
      <c r="H545" s="14"/>
      <c r="I545" s="119"/>
      <c r="J545" s="14"/>
      <c r="K545" s="14"/>
      <c r="L545" s="14"/>
      <c r="M545" s="13"/>
    </row>
    <row r="546" spans="1:48" ht="30" customHeight="1">
      <c r="A546" s="13"/>
      <c r="B546" s="13"/>
      <c r="C546" s="13"/>
      <c r="D546" s="13"/>
      <c r="E546" s="119"/>
      <c r="F546" s="14"/>
      <c r="G546" s="119"/>
      <c r="H546" s="14"/>
      <c r="I546" s="119"/>
      <c r="J546" s="14"/>
      <c r="K546" s="14"/>
      <c r="L546" s="14"/>
      <c r="M546" s="13"/>
    </row>
    <row r="547" spans="1:48" ht="30" customHeight="1">
      <c r="A547" s="13"/>
      <c r="B547" s="13"/>
      <c r="C547" s="13"/>
      <c r="D547" s="13"/>
      <c r="E547" s="119"/>
      <c r="F547" s="14"/>
      <c r="G547" s="119"/>
      <c r="H547" s="14"/>
      <c r="I547" s="119"/>
      <c r="J547" s="14"/>
      <c r="K547" s="14"/>
      <c r="L547" s="14"/>
      <c r="M547" s="13"/>
    </row>
    <row r="548" spans="1:48" ht="30" customHeight="1">
      <c r="A548" s="13"/>
      <c r="B548" s="13"/>
      <c r="C548" s="13"/>
      <c r="D548" s="13"/>
      <c r="E548" s="119"/>
      <c r="F548" s="14"/>
      <c r="G548" s="119"/>
      <c r="H548" s="14"/>
      <c r="I548" s="119"/>
      <c r="J548" s="14"/>
      <c r="K548" s="14"/>
      <c r="L548" s="14"/>
      <c r="M548" s="13"/>
    </row>
    <row r="549" spans="1:48" ht="30" customHeight="1">
      <c r="A549" s="13"/>
      <c r="B549" s="13"/>
      <c r="C549" s="13"/>
      <c r="D549" s="13"/>
      <c r="E549" s="119"/>
      <c r="F549" s="14"/>
      <c r="G549" s="119"/>
      <c r="H549" s="14"/>
      <c r="I549" s="119"/>
      <c r="J549" s="14"/>
      <c r="K549" s="14"/>
      <c r="L549" s="14"/>
      <c r="M549" s="13"/>
    </row>
    <row r="550" spans="1:48" ht="30" customHeight="1">
      <c r="A550" s="13"/>
      <c r="B550" s="13"/>
      <c r="C550" s="13"/>
      <c r="D550" s="13"/>
      <c r="E550" s="119"/>
      <c r="F550" s="14"/>
      <c r="G550" s="119"/>
      <c r="H550" s="14"/>
      <c r="I550" s="119"/>
      <c r="J550" s="14"/>
      <c r="K550" s="14"/>
      <c r="L550" s="14"/>
      <c r="M550" s="13"/>
    </row>
    <row r="551" spans="1:48" ht="30" customHeight="1">
      <c r="A551" s="13"/>
      <c r="B551" s="13"/>
      <c r="C551" s="13"/>
      <c r="D551" s="13"/>
      <c r="E551" s="119"/>
      <c r="F551" s="14"/>
      <c r="G551" s="119"/>
      <c r="H551" s="14"/>
      <c r="I551" s="119"/>
      <c r="J551" s="14"/>
      <c r="K551" s="14"/>
      <c r="L551" s="14"/>
      <c r="M551" s="13"/>
    </row>
    <row r="552" spans="1:48" ht="30" customHeight="1">
      <c r="A552" s="13"/>
      <c r="B552" s="13"/>
      <c r="C552" s="13"/>
      <c r="D552" s="13"/>
      <c r="E552" s="119"/>
      <c r="F552" s="14"/>
      <c r="G552" s="119"/>
      <c r="H552" s="14"/>
      <c r="I552" s="119"/>
      <c r="J552" s="14"/>
      <c r="K552" s="14"/>
      <c r="L552" s="14"/>
      <c r="M552" s="13"/>
    </row>
    <row r="553" spans="1:48" ht="30" customHeight="1">
      <c r="A553" s="13"/>
      <c r="B553" s="13"/>
      <c r="C553" s="13"/>
      <c r="D553" s="13"/>
      <c r="E553" s="119"/>
      <c r="F553" s="14"/>
      <c r="G553" s="119"/>
      <c r="H553" s="14"/>
      <c r="I553" s="119"/>
      <c r="J553" s="14"/>
      <c r="K553" s="14"/>
      <c r="L553" s="14"/>
      <c r="M553" s="13"/>
    </row>
    <row r="554" spans="1:48" ht="30" customHeight="1">
      <c r="A554" s="13"/>
      <c r="B554" s="13"/>
      <c r="C554" s="13"/>
      <c r="D554" s="13"/>
      <c r="E554" s="119"/>
      <c r="F554" s="14"/>
      <c r="G554" s="119"/>
      <c r="H554" s="14"/>
      <c r="I554" s="119"/>
      <c r="J554" s="14"/>
      <c r="K554" s="14"/>
      <c r="L554" s="14"/>
      <c r="M554" s="13"/>
    </row>
    <row r="555" spans="1:48" ht="30" customHeight="1">
      <c r="A555" s="15" t="s">
        <v>89</v>
      </c>
      <c r="B555" s="13"/>
      <c r="C555" s="13"/>
      <c r="D555" s="13"/>
      <c r="E555" s="119"/>
      <c r="F555" s="14">
        <f>SUMIF(AR533:AR554,"",F533:F554)</f>
        <v>0</v>
      </c>
      <c r="G555" s="119"/>
      <c r="H555" s="14">
        <f>SUMIF(AR533:AR554,"",H533:H554)</f>
        <v>0</v>
      </c>
      <c r="I555" s="119"/>
      <c r="J555" s="14">
        <f>SUMIF(AR533:AR554,"",J533:J554)</f>
        <v>0</v>
      </c>
      <c r="K555" s="14"/>
      <c r="L555" s="14">
        <f>SUMIF(AR533:AR554,"",L533:L554)</f>
        <v>0</v>
      </c>
      <c r="M555" s="13"/>
      <c r="N555" t="s">
        <v>90</v>
      </c>
    </row>
    <row r="556" spans="1:48" ht="30" customHeight="1">
      <c r="A556" s="15" t="s">
        <v>330</v>
      </c>
      <c r="B556" s="91" t="s">
        <v>595</v>
      </c>
      <c r="C556" s="13"/>
      <c r="D556" s="13"/>
      <c r="E556" s="119"/>
      <c r="F556" s="14"/>
      <c r="G556" s="119"/>
      <c r="H556" s="14"/>
      <c r="I556" s="119"/>
      <c r="J556" s="14"/>
      <c r="K556" s="14"/>
      <c r="L556" s="14"/>
      <c r="M556" s="13"/>
      <c r="N556" s="2"/>
      <c r="O556" s="2"/>
      <c r="P556" s="2"/>
      <c r="Q556" s="1" t="s">
        <v>331</v>
      </c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</row>
    <row r="557" spans="1:48" ht="30" customHeight="1">
      <c r="A557" s="15" t="s">
        <v>176</v>
      </c>
      <c r="B557" s="15" t="s">
        <v>332</v>
      </c>
      <c r="C557" s="15" t="s">
        <v>66</v>
      </c>
      <c r="D557" s="13">
        <v>3</v>
      </c>
      <c r="E557" s="119"/>
      <c r="F557" s="14">
        <f t="shared" ref="F557:F564" si="46">TRUNC(E557*D557, 0)</f>
        <v>0</v>
      </c>
      <c r="G557" s="119"/>
      <c r="H557" s="14">
        <f t="shared" ref="H557:H564" si="47">TRUNC(G557*D557, 0)</f>
        <v>0</v>
      </c>
      <c r="I557" s="119"/>
      <c r="J557" s="14">
        <f t="shared" ref="J557:J564" si="48">TRUNC(I557*D557, 0)</f>
        <v>0</v>
      </c>
      <c r="K557" s="14">
        <f t="shared" ref="K557:L564" si="49">TRUNC(E557+G557+I557, 0)</f>
        <v>0</v>
      </c>
      <c r="L557" s="14">
        <f t="shared" si="49"/>
        <v>0</v>
      </c>
      <c r="M557" s="15" t="s">
        <v>333</v>
      </c>
      <c r="N557" s="1" t="s">
        <v>334</v>
      </c>
      <c r="O557" s="1" t="s">
        <v>50</v>
      </c>
      <c r="P557" s="1" t="s">
        <v>50</v>
      </c>
      <c r="Q557" s="1" t="s">
        <v>331</v>
      </c>
      <c r="R557" s="1" t="s">
        <v>61</v>
      </c>
      <c r="S557" s="1" t="s">
        <v>62</v>
      </c>
      <c r="T557" s="1" t="s">
        <v>62</v>
      </c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1" t="s">
        <v>50</v>
      </c>
      <c r="AS557" s="1" t="s">
        <v>50</v>
      </c>
      <c r="AT557" s="2"/>
      <c r="AU557" s="1" t="s">
        <v>335</v>
      </c>
      <c r="AV557" s="2">
        <v>332</v>
      </c>
    </row>
    <row r="558" spans="1:48" ht="30" customHeight="1">
      <c r="A558" s="15" t="s">
        <v>56</v>
      </c>
      <c r="B558" s="15" t="s">
        <v>57</v>
      </c>
      <c r="C558" s="15" t="s">
        <v>58</v>
      </c>
      <c r="D558" s="13">
        <v>21</v>
      </c>
      <c r="E558" s="119"/>
      <c r="F558" s="14">
        <f t="shared" si="46"/>
        <v>0</v>
      </c>
      <c r="G558" s="119"/>
      <c r="H558" s="14">
        <f t="shared" si="47"/>
        <v>0</v>
      </c>
      <c r="I558" s="119"/>
      <c r="J558" s="14">
        <f t="shared" si="48"/>
        <v>0</v>
      </c>
      <c r="K558" s="14">
        <f t="shared" si="49"/>
        <v>0</v>
      </c>
      <c r="L558" s="14">
        <f t="shared" si="49"/>
        <v>0</v>
      </c>
      <c r="M558" s="15" t="s">
        <v>59</v>
      </c>
      <c r="N558" s="1" t="s">
        <v>60</v>
      </c>
      <c r="O558" s="1" t="s">
        <v>50</v>
      </c>
      <c r="P558" s="1" t="s">
        <v>50</v>
      </c>
      <c r="Q558" s="1" t="s">
        <v>331</v>
      </c>
      <c r="R558" s="1" t="s">
        <v>61</v>
      </c>
      <c r="S558" s="1" t="s">
        <v>62</v>
      </c>
      <c r="T558" s="1" t="s">
        <v>62</v>
      </c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1" t="s">
        <v>50</v>
      </c>
      <c r="AS558" s="1" t="s">
        <v>50</v>
      </c>
      <c r="AT558" s="2"/>
      <c r="AU558" s="1" t="s">
        <v>336</v>
      </c>
      <c r="AV558" s="2">
        <v>177</v>
      </c>
    </row>
    <row r="559" spans="1:48" ht="30" customHeight="1">
      <c r="A559" s="15" t="s">
        <v>156</v>
      </c>
      <c r="B559" s="15" t="s">
        <v>337</v>
      </c>
      <c r="C559" s="15" t="s">
        <v>58</v>
      </c>
      <c r="D559" s="13">
        <v>29</v>
      </c>
      <c r="E559" s="119"/>
      <c r="F559" s="14">
        <f t="shared" si="46"/>
        <v>0</v>
      </c>
      <c r="G559" s="119"/>
      <c r="H559" s="14">
        <f t="shared" si="47"/>
        <v>0</v>
      </c>
      <c r="I559" s="119"/>
      <c r="J559" s="14">
        <f t="shared" si="48"/>
        <v>0</v>
      </c>
      <c r="K559" s="14">
        <f t="shared" si="49"/>
        <v>0</v>
      </c>
      <c r="L559" s="14">
        <f t="shared" si="49"/>
        <v>0</v>
      </c>
      <c r="M559" s="15" t="s">
        <v>338</v>
      </c>
      <c r="N559" s="1" t="s">
        <v>339</v>
      </c>
      <c r="O559" s="1" t="s">
        <v>50</v>
      </c>
      <c r="P559" s="1" t="s">
        <v>50</v>
      </c>
      <c r="Q559" s="1" t="s">
        <v>331</v>
      </c>
      <c r="R559" s="1" t="s">
        <v>61</v>
      </c>
      <c r="S559" s="1" t="s">
        <v>62</v>
      </c>
      <c r="T559" s="1" t="s">
        <v>62</v>
      </c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1" t="s">
        <v>50</v>
      </c>
      <c r="AS559" s="1" t="s">
        <v>50</v>
      </c>
      <c r="AT559" s="2"/>
      <c r="AU559" s="1" t="s">
        <v>340</v>
      </c>
      <c r="AV559" s="2">
        <v>178</v>
      </c>
    </row>
    <row r="560" spans="1:48" ht="30" customHeight="1">
      <c r="A560" s="15" t="s">
        <v>156</v>
      </c>
      <c r="B560" s="15" t="s">
        <v>341</v>
      </c>
      <c r="C560" s="15" t="s">
        <v>58</v>
      </c>
      <c r="D560" s="13">
        <v>45</v>
      </c>
      <c r="E560" s="119"/>
      <c r="F560" s="14">
        <f t="shared" si="46"/>
        <v>0</v>
      </c>
      <c r="G560" s="119"/>
      <c r="H560" s="14">
        <f t="shared" si="47"/>
        <v>0</v>
      </c>
      <c r="I560" s="119"/>
      <c r="J560" s="14">
        <f t="shared" si="48"/>
        <v>0</v>
      </c>
      <c r="K560" s="14">
        <f t="shared" si="49"/>
        <v>0</v>
      </c>
      <c r="L560" s="14">
        <f t="shared" si="49"/>
        <v>0</v>
      </c>
      <c r="M560" s="15" t="s">
        <v>342</v>
      </c>
      <c r="N560" s="1" t="s">
        <v>343</v>
      </c>
      <c r="O560" s="1" t="s">
        <v>50</v>
      </c>
      <c r="P560" s="1" t="s">
        <v>50</v>
      </c>
      <c r="Q560" s="1" t="s">
        <v>331</v>
      </c>
      <c r="R560" s="1" t="s">
        <v>61</v>
      </c>
      <c r="S560" s="1" t="s">
        <v>62</v>
      </c>
      <c r="T560" s="1" t="s">
        <v>62</v>
      </c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1" t="s">
        <v>50</v>
      </c>
      <c r="AS560" s="1" t="s">
        <v>50</v>
      </c>
      <c r="AT560" s="2"/>
      <c r="AU560" s="1" t="s">
        <v>344</v>
      </c>
      <c r="AV560" s="2">
        <v>179</v>
      </c>
    </row>
    <row r="561" spans="1:48" ht="30" customHeight="1">
      <c r="A561" s="15" t="s">
        <v>345</v>
      </c>
      <c r="B561" s="15" t="s">
        <v>346</v>
      </c>
      <c r="C561" s="15" t="s">
        <v>127</v>
      </c>
      <c r="D561" s="13">
        <v>2</v>
      </c>
      <c r="E561" s="119"/>
      <c r="F561" s="14">
        <f t="shared" si="46"/>
        <v>0</v>
      </c>
      <c r="G561" s="119"/>
      <c r="H561" s="14">
        <f t="shared" si="47"/>
        <v>0</v>
      </c>
      <c r="I561" s="119"/>
      <c r="J561" s="14">
        <f t="shared" si="48"/>
        <v>0</v>
      </c>
      <c r="K561" s="14">
        <f t="shared" si="49"/>
        <v>0</v>
      </c>
      <c r="L561" s="14">
        <f t="shared" si="49"/>
        <v>0</v>
      </c>
      <c r="M561" s="15" t="s">
        <v>347</v>
      </c>
      <c r="N561" s="1" t="s">
        <v>348</v>
      </c>
      <c r="O561" s="1" t="s">
        <v>50</v>
      </c>
      <c r="P561" s="1" t="s">
        <v>50</v>
      </c>
      <c r="Q561" s="1" t="s">
        <v>331</v>
      </c>
      <c r="R561" s="1" t="s">
        <v>61</v>
      </c>
      <c r="S561" s="1" t="s">
        <v>62</v>
      </c>
      <c r="T561" s="1" t="s">
        <v>62</v>
      </c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1" t="s">
        <v>50</v>
      </c>
      <c r="AS561" s="1" t="s">
        <v>50</v>
      </c>
      <c r="AT561" s="2"/>
      <c r="AU561" s="1" t="s">
        <v>349</v>
      </c>
      <c r="AV561" s="2">
        <v>181</v>
      </c>
    </row>
    <row r="562" spans="1:48" ht="30" customHeight="1">
      <c r="A562" s="15" t="s">
        <v>75</v>
      </c>
      <c r="B562" s="15" t="s">
        <v>50</v>
      </c>
      <c r="C562" s="15" t="s">
        <v>58</v>
      </c>
      <c r="D562" s="13">
        <v>29</v>
      </c>
      <c r="E562" s="119"/>
      <c r="F562" s="14">
        <f t="shared" si="46"/>
        <v>0</v>
      </c>
      <c r="G562" s="119"/>
      <c r="H562" s="14">
        <f t="shared" si="47"/>
        <v>0</v>
      </c>
      <c r="I562" s="119"/>
      <c r="J562" s="14">
        <f t="shared" si="48"/>
        <v>0</v>
      </c>
      <c r="K562" s="14">
        <f t="shared" si="49"/>
        <v>0</v>
      </c>
      <c r="L562" s="14">
        <f t="shared" si="49"/>
        <v>0</v>
      </c>
      <c r="M562" s="15" t="s">
        <v>76</v>
      </c>
      <c r="N562" s="1" t="s">
        <v>77</v>
      </c>
      <c r="O562" s="1" t="s">
        <v>50</v>
      </c>
      <c r="P562" s="1" t="s">
        <v>50</v>
      </c>
      <c r="Q562" s="1" t="s">
        <v>331</v>
      </c>
      <c r="R562" s="1" t="s">
        <v>61</v>
      </c>
      <c r="S562" s="1" t="s">
        <v>62</v>
      </c>
      <c r="T562" s="1" t="s">
        <v>62</v>
      </c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1" t="s">
        <v>50</v>
      </c>
      <c r="AS562" s="1" t="s">
        <v>50</v>
      </c>
      <c r="AT562" s="2"/>
      <c r="AU562" s="1" t="s">
        <v>350</v>
      </c>
      <c r="AV562" s="2">
        <v>183</v>
      </c>
    </row>
    <row r="563" spans="1:48" ht="30" customHeight="1">
      <c r="A563" s="15" t="s">
        <v>79</v>
      </c>
      <c r="B563" s="15" t="s">
        <v>50</v>
      </c>
      <c r="C563" s="15" t="s">
        <v>66</v>
      </c>
      <c r="D563" s="13">
        <v>13</v>
      </c>
      <c r="E563" s="119"/>
      <c r="F563" s="14">
        <f t="shared" si="46"/>
        <v>0</v>
      </c>
      <c r="G563" s="119"/>
      <c r="H563" s="14">
        <f t="shared" si="47"/>
        <v>0</v>
      </c>
      <c r="I563" s="119"/>
      <c r="J563" s="14">
        <f t="shared" si="48"/>
        <v>0</v>
      </c>
      <c r="K563" s="14">
        <f t="shared" si="49"/>
        <v>0</v>
      </c>
      <c r="L563" s="14">
        <f t="shared" si="49"/>
        <v>0</v>
      </c>
      <c r="M563" s="15" t="s">
        <v>80</v>
      </c>
      <c r="N563" s="1" t="s">
        <v>81</v>
      </c>
      <c r="O563" s="1" t="s">
        <v>50</v>
      </c>
      <c r="P563" s="1" t="s">
        <v>50</v>
      </c>
      <c r="Q563" s="1" t="s">
        <v>331</v>
      </c>
      <c r="R563" s="1" t="s">
        <v>61</v>
      </c>
      <c r="S563" s="1" t="s">
        <v>62</v>
      </c>
      <c r="T563" s="1" t="s">
        <v>62</v>
      </c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1" t="s">
        <v>50</v>
      </c>
      <c r="AS563" s="1" t="s">
        <v>50</v>
      </c>
      <c r="AT563" s="2"/>
      <c r="AU563" s="1" t="s">
        <v>351</v>
      </c>
      <c r="AV563" s="2">
        <v>184</v>
      </c>
    </row>
    <row r="564" spans="1:48" ht="30" customHeight="1">
      <c r="A564" s="15" t="s">
        <v>83</v>
      </c>
      <c r="B564" s="15" t="s">
        <v>84</v>
      </c>
      <c r="C564" s="15" t="s">
        <v>85</v>
      </c>
      <c r="D564" s="13">
        <v>2</v>
      </c>
      <c r="E564" s="119"/>
      <c r="F564" s="14">
        <f t="shared" si="46"/>
        <v>0</v>
      </c>
      <c r="G564" s="119"/>
      <c r="H564" s="14">
        <f t="shared" si="47"/>
        <v>0</v>
      </c>
      <c r="I564" s="119"/>
      <c r="J564" s="14">
        <f t="shared" si="48"/>
        <v>0</v>
      </c>
      <c r="K564" s="14">
        <f t="shared" si="49"/>
        <v>0</v>
      </c>
      <c r="L564" s="14">
        <f t="shared" si="49"/>
        <v>0</v>
      </c>
      <c r="M564" s="15" t="s">
        <v>86</v>
      </c>
      <c r="N564" s="1" t="s">
        <v>87</v>
      </c>
      <c r="O564" s="1" t="s">
        <v>50</v>
      </c>
      <c r="P564" s="1" t="s">
        <v>50</v>
      </c>
      <c r="Q564" s="1" t="s">
        <v>331</v>
      </c>
      <c r="R564" s="1" t="s">
        <v>61</v>
      </c>
      <c r="S564" s="1" t="s">
        <v>62</v>
      </c>
      <c r="T564" s="1" t="s">
        <v>62</v>
      </c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1" t="s">
        <v>50</v>
      </c>
      <c r="AS564" s="1" t="s">
        <v>50</v>
      </c>
      <c r="AT564" s="2"/>
      <c r="AU564" s="1" t="s">
        <v>352</v>
      </c>
      <c r="AV564" s="2">
        <v>185</v>
      </c>
    </row>
    <row r="565" spans="1:48" ht="30" customHeight="1">
      <c r="A565" s="13"/>
      <c r="B565" s="13"/>
      <c r="C565" s="13"/>
      <c r="D565" s="13"/>
      <c r="E565" s="119"/>
      <c r="F565" s="14"/>
      <c r="G565" s="119"/>
      <c r="H565" s="14"/>
      <c r="I565" s="119"/>
      <c r="J565" s="14"/>
      <c r="K565" s="14"/>
      <c r="L565" s="14"/>
      <c r="M565" s="13"/>
    </row>
    <row r="566" spans="1:48" ht="30" customHeight="1">
      <c r="A566" s="13"/>
      <c r="B566" s="13"/>
      <c r="C566" s="13"/>
      <c r="D566" s="13"/>
      <c r="E566" s="119"/>
      <c r="F566" s="14"/>
      <c r="G566" s="119"/>
      <c r="H566" s="14"/>
      <c r="I566" s="119"/>
      <c r="J566" s="14"/>
      <c r="K566" s="14"/>
      <c r="L566" s="14"/>
      <c r="M566" s="13"/>
    </row>
    <row r="567" spans="1:48" ht="30" customHeight="1">
      <c r="A567" s="13"/>
      <c r="B567" s="13"/>
      <c r="C567" s="13"/>
      <c r="D567" s="13"/>
      <c r="E567" s="119"/>
      <c r="F567" s="14"/>
      <c r="G567" s="119"/>
      <c r="H567" s="14"/>
      <c r="I567" s="119"/>
      <c r="J567" s="14"/>
      <c r="K567" s="14"/>
      <c r="L567" s="14"/>
      <c r="M567" s="13"/>
    </row>
    <row r="568" spans="1:48" ht="30" customHeight="1">
      <c r="A568" s="13"/>
      <c r="B568" s="13"/>
      <c r="C568" s="13"/>
      <c r="D568" s="13"/>
      <c r="E568" s="119"/>
      <c r="F568" s="14"/>
      <c r="G568" s="119"/>
      <c r="H568" s="14"/>
      <c r="I568" s="119"/>
      <c r="J568" s="14"/>
      <c r="K568" s="14"/>
      <c r="L568" s="14"/>
      <c r="M568" s="13"/>
    </row>
    <row r="569" spans="1:48" ht="30" customHeight="1">
      <c r="A569" s="13"/>
      <c r="B569" s="13"/>
      <c r="C569" s="13"/>
      <c r="D569" s="13"/>
      <c r="E569" s="119"/>
      <c r="F569" s="14"/>
      <c r="G569" s="119"/>
      <c r="H569" s="14"/>
      <c r="I569" s="119"/>
      <c r="J569" s="14"/>
      <c r="K569" s="14"/>
      <c r="L569" s="14"/>
      <c r="M569" s="13"/>
    </row>
    <row r="570" spans="1:48" ht="30" customHeight="1">
      <c r="A570" s="13"/>
      <c r="B570" s="13"/>
      <c r="C570" s="13"/>
      <c r="D570" s="13"/>
      <c r="E570" s="119"/>
      <c r="F570" s="14"/>
      <c r="G570" s="119"/>
      <c r="H570" s="14"/>
      <c r="I570" s="119"/>
      <c r="J570" s="14"/>
      <c r="K570" s="14"/>
      <c r="L570" s="14"/>
      <c r="M570" s="13"/>
    </row>
    <row r="571" spans="1:48" ht="30" customHeight="1">
      <c r="A571" s="13"/>
      <c r="B571" s="13"/>
      <c r="C571" s="13"/>
      <c r="D571" s="13"/>
      <c r="E571" s="119"/>
      <c r="F571" s="14"/>
      <c r="G571" s="119"/>
      <c r="H571" s="14"/>
      <c r="I571" s="119"/>
      <c r="J571" s="14"/>
      <c r="K571" s="14"/>
      <c r="L571" s="14"/>
      <c r="M571" s="13"/>
    </row>
    <row r="572" spans="1:48" ht="30" customHeight="1">
      <c r="A572" s="13"/>
      <c r="B572" s="13"/>
      <c r="C572" s="13"/>
      <c r="D572" s="13"/>
      <c r="E572" s="119"/>
      <c r="F572" s="14"/>
      <c r="G572" s="119"/>
      <c r="H572" s="14"/>
      <c r="I572" s="119"/>
      <c r="J572" s="14"/>
      <c r="K572" s="14"/>
      <c r="L572" s="14"/>
      <c r="M572" s="13"/>
    </row>
    <row r="573" spans="1:48" ht="30" customHeight="1">
      <c r="A573" s="13"/>
      <c r="B573" s="13"/>
      <c r="C573" s="13"/>
      <c r="D573" s="13"/>
      <c r="E573" s="119"/>
      <c r="F573" s="14"/>
      <c r="G573" s="119"/>
      <c r="H573" s="14"/>
      <c r="I573" s="119"/>
      <c r="J573" s="14"/>
      <c r="K573" s="14"/>
      <c r="L573" s="14"/>
      <c r="M573" s="13"/>
    </row>
    <row r="574" spans="1:48" ht="30" customHeight="1">
      <c r="A574" s="13"/>
      <c r="B574" s="13"/>
      <c r="C574" s="13"/>
      <c r="D574" s="13"/>
      <c r="E574" s="119"/>
      <c r="F574" s="14"/>
      <c r="G574" s="119"/>
      <c r="H574" s="14"/>
      <c r="I574" s="119"/>
      <c r="J574" s="14"/>
      <c r="K574" s="14"/>
      <c r="L574" s="14"/>
      <c r="M574" s="13"/>
    </row>
    <row r="575" spans="1:48" ht="30" customHeight="1">
      <c r="A575" s="13"/>
      <c r="B575" s="13"/>
      <c r="C575" s="13"/>
      <c r="D575" s="13"/>
      <c r="E575" s="119"/>
      <c r="F575" s="14"/>
      <c r="G575" s="119"/>
      <c r="H575" s="14"/>
      <c r="I575" s="119"/>
      <c r="J575" s="14"/>
      <c r="K575" s="14"/>
      <c r="L575" s="14"/>
      <c r="M575" s="13"/>
    </row>
    <row r="576" spans="1:48" ht="30" customHeight="1">
      <c r="A576" s="13"/>
      <c r="B576" s="13"/>
      <c r="C576" s="13"/>
      <c r="D576" s="13"/>
      <c r="E576" s="119"/>
      <c r="F576" s="14"/>
      <c r="G576" s="119"/>
      <c r="H576" s="14"/>
      <c r="I576" s="119"/>
      <c r="J576" s="14"/>
      <c r="K576" s="14"/>
      <c r="L576" s="14"/>
      <c r="M576" s="13"/>
    </row>
    <row r="577" spans="1:48" ht="30" customHeight="1">
      <c r="A577" s="13"/>
      <c r="B577" s="13"/>
      <c r="C577" s="13"/>
      <c r="D577" s="13"/>
      <c r="E577" s="119"/>
      <c r="F577" s="14"/>
      <c r="G577" s="119"/>
      <c r="H577" s="14"/>
      <c r="I577" s="119"/>
      <c r="J577" s="14"/>
      <c r="K577" s="14"/>
      <c r="L577" s="14"/>
      <c r="M577" s="13"/>
    </row>
    <row r="578" spans="1:48" ht="30" customHeight="1">
      <c r="A578" s="13"/>
      <c r="B578" s="13"/>
      <c r="C578" s="13"/>
      <c r="D578" s="13"/>
      <c r="E578" s="119"/>
      <c r="F578" s="14"/>
      <c r="G578" s="119"/>
      <c r="H578" s="14"/>
      <c r="I578" s="119"/>
      <c r="J578" s="14"/>
      <c r="K578" s="14"/>
      <c r="L578" s="14"/>
      <c r="M578" s="13"/>
    </row>
    <row r="579" spans="1:48" ht="30" customHeight="1">
      <c r="A579" s="15" t="s">
        <v>89</v>
      </c>
      <c r="B579" s="13"/>
      <c r="C579" s="13"/>
      <c r="D579" s="13"/>
      <c r="E579" s="119"/>
      <c r="F579" s="14">
        <f>SUMIF(AR557:AR578,"",F557:F578)</f>
        <v>0</v>
      </c>
      <c r="G579" s="119"/>
      <c r="H579" s="14">
        <f>SUMIF(AR557:AR578,"",H557:H578)</f>
        <v>0</v>
      </c>
      <c r="I579" s="119"/>
      <c r="J579" s="14">
        <f>SUMIF(AR557:AR578,"",J557:J578)</f>
        <v>0</v>
      </c>
      <c r="K579" s="14"/>
      <c r="L579" s="14">
        <f>SUMIF(AR557:AR578,"",L557:L578)</f>
        <v>0</v>
      </c>
      <c r="M579" s="13"/>
      <c r="N579" t="s">
        <v>90</v>
      </c>
    </row>
    <row r="580" spans="1:48" ht="30" customHeight="1">
      <c r="A580" s="15" t="s">
        <v>353</v>
      </c>
      <c r="B580" s="92" t="s">
        <v>595</v>
      </c>
      <c r="C580" s="13"/>
      <c r="D580" s="13"/>
      <c r="E580" s="119"/>
      <c r="F580" s="14"/>
      <c r="G580" s="119"/>
      <c r="H580" s="14"/>
      <c r="I580" s="119"/>
      <c r="J580" s="14"/>
      <c r="K580" s="14"/>
      <c r="L580" s="14"/>
      <c r="M580" s="13"/>
      <c r="N580" s="2"/>
      <c r="O580" s="2"/>
      <c r="P580" s="2"/>
      <c r="Q580" s="1" t="s">
        <v>354</v>
      </c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</row>
    <row r="581" spans="1:48" ht="30" customHeight="1">
      <c r="A581" s="15" t="s">
        <v>93</v>
      </c>
      <c r="B581" s="15" t="s">
        <v>50</v>
      </c>
      <c r="C581" s="15" t="s">
        <v>58</v>
      </c>
      <c r="D581" s="13">
        <v>260</v>
      </c>
      <c r="E581" s="119"/>
      <c r="F581" s="14">
        <f>TRUNC(E581*D581, 0)</f>
        <v>0</v>
      </c>
      <c r="G581" s="119"/>
      <c r="H581" s="14">
        <f>TRUNC(G581*D581, 0)</f>
        <v>0</v>
      </c>
      <c r="I581" s="119"/>
      <c r="J581" s="14">
        <f>TRUNC(I581*D581, 0)</f>
        <v>0</v>
      </c>
      <c r="K581" s="14">
        <f t="shared" ref="K581:L584" si="50">TRUNC(E581+G581+I581, 0)</f>
        <v>0</v>
      </c>
      <c r="L581" s="14">
        <f t="shared" si="50"/>
        <v>0</v>
      </c>
      <c r="M581" s="15" t="s">
        <v>94</v>
      </c>
      <c r="N581" s="1" t="s">
        <v>95</v>
      </c>
      <c r="O581" s="1" t="s">
        <v>50</v>
      </c>
      <c r="P581" s="1" t="s">
        <v>50</v>
      </c>
      <c r="Q581" s="1" t="s">
        <v>354</v>
      </c>
      <c r="R581" s="1" t="s">
        <v>61</v>
      </c>
      <c r="S581" s="1" t="s">
        <v>62</v>
      </c>
      <c r="T581" s="1" t="s">
        <v>62</v>
      </c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1" t="s">
        <v>50</v>
      </c>
      <c r="AS581" s="1" t="s">
        <v>50</v>
      </c>
      <c r="AT581" s="2"/>
      <c r="AU581" s="1" t="s">
        <v>355</v>
      </c>
      <c r="AV581" s="2">
        <v>187</v>
      </c>
    </row>
    <row r="582" spans="1:48" ht="30" customHeight="1">
      <c r="A582" s="15" t="s">
        <v>97</v>
      </c>
      <c r="B582" s="15" t="s">
        <v>50</v>
      </c>
      <c r="C582" s="15" t="s">
        <v>66</v>
      </c>
      <c r="D582" s="13">
        <v>21</v>
      </c>
      <c r="E582" s="119"/>
      <c r="F582" s="14">
        <f>TRUNC(E582*D582, 0)</f>
        <v>0</v>
      </c>
      <c r="G582" s="119"/>
      <c r="H582" s="14">
        <f>TRUNC(G582*D582, 0)</f>
        <v>0</v>
      </c>
      <c r="I582" s="119"/>
      <c r="J582" s="14">
        <f>TRUNC(I582*D582, 0)</f>
        <v>0</v>
      </c>
      <c r="K582" s="14">
        <f t="shared" si="50"/>
        <v>0</v>
      </c>
      <c r="L582" s="14">
        <f t="shared" si="50"/>
        <v>0</v>
      </c>
      <c r="M582" s="15" t="s">
        <v>98</v>
      </c>
      <c r="N582" s="1" t="s">
        <v>99</v>
      </c>
      <c r="O582" s="1" t="s">
        <v>50</v>
      </c>
      <c r="P582" s="1" t="s">
        <v>50</v>
      </c>
      <c r="Q582" s="1" t="s">
        <v>354</v>
      </c>
      <c r="R582" s="1" t="s">
        <v>61</v>
      </c>
      <c r="S582" s="1" t="s">
        <v>62</v>
      </c>
      <c r="T582" s="1" t="s">
        <v>62</v>
      </c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1" t="s">
        <v>50</v>
      </c>
      <c r="AS582" s="1" t="s">
        <v>50</v>
      </c>
      <c r="AT582" s="2"/>
      <c r="AU582" s="1" t="s">
        <v>356</v>
      </c>
      <c r="AV582" s="2">
        <v>188</v>
      </c>
    </row>
    <row r="583" spans="1:48" ht="30" customHeight="1">
      <c r="A583" s="15" t="s">
        <v>357</v>
      </c>
      <c r="B583" s="15" t="s">
        <v>102</v>
      </c>
      <c r="C583" s="15" t="s">
        <v>103</v>
      </c>
      <c r="D583" s="13">
        <v>2</v>
      </c>
      <c r="E583" s="119"/>
      <c r="F583" s="14">
        <f>TRUNC(E583*D583, 0)</f>
        <v>0</v>
      </c>
      <c r="G583" s="119"/>
      <c r="H583" s="14">
        <f>TRUNC(G583*D583, 0)</f>
        <v>0</v>
      </c>
      <c r="I583" s="119"/>
      <c r="J583" s="14">
        <f>TRUNC(I583*D583, 0)</f>
        <v>0</v>
      </c>
      <c r="K583" s="14">
        <f t="shared" si="50"/>
        <v>0</v>
      </c>
      <c r="L583" s="14">
        <f t="shared" si="50"/>
        <v>0</v>
      </c>
      <c r="M583" s="15" t="s">
        <v>358</v>
      </c>
      <c r="N583" s="1" t="s">
        <v>359</v>
      </c>
      <c r="O583" s="1" t="s">
        <v>50</v>
      </c>
      <c r="P583" s="1" t="s">
        <v>50</v>
      </c>
      <c r="Q583" s="1" t="s">
        <v>354</v>
      </c>
      <c r="R583" s="1" t="s">
        <v>61</v>
      </c>
      <c r="S583" s="1" t="s">
        <v>62</v>
      </c>
      <c r="T583" s="1" t="s">
        <v>62</v>
      </c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1" t="s">
        <v>50</v>
      </c>
      <c r="AS583" s="1" t="s">
        <v>50</v>
      </c>
      <c r="AT583" s="2"/>
      <c r="AU583" s="1" t="s">
        <v>360</v>
      </c>
      <c r="AV583" s="2">
        <v>189</v>
      </c>
    </row>
    <row r="584" spans="1:48" ht="30" customHeight="1">
      <c r="A584" s="15" t="s">
        <v>107</v>
      </c>
      <c r="B584" s="15" t="s">
        <v>50</v>
      </c>
      <c r="C584" s="15" t="s">
        <v>108</v>
      </c>
      <c r="D584" s="13">
        <v>2.9390000000000001</v>
      </c>
      <c r="E584" s="119"/>
      <c r="F584" s="14">
        <f>TRUNC(E584*D584, 0)</f>
        <v>0</v>
      </c>
      <c r="G584" s="119"/>
      <c r="H584" s="14">
        <f>TRUNC(G584*D584, 0)</f>
        <v>0</v>
      </c>
      <c r="I584" s="119"/>
      <c r="J584" s="14">
        <f>TRUNC(I584*D584, 0)</f>
        <v>0</v>
      </c>
      <c r="K584" s="14">
        <f t="shared" si="50"/>
        <v>0</v>
      </c>
      <c r="L584" s="14">
        <f t="shared" si="50"/>
        <v>0</v>
      </c>
      <c r="M584" s="15" t="s">
        <v>50</v>
      </c>
      <c r="N584" s="1" t="s">
        <v>109</v>
      </c>
      <c r="O584" s="1" t="s">
        <v>50</v>
      </c>
      <c r="P584" s="1" t="s">
        <v>50</v>
      </c>
      <c r="Q584" s="1" t="s">
        <v>354</v>
      </c>
      <c r="R584" s="1" t="s">
        <v>62</v>
      </c>
      <c r="S584" s="1" t="s">
        <v>62</v>
      </c>
      <c r="T584" s="1" t="s">
        <v>61</v>
      </c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1" t="s">
        <v>50</v>
      </c>
      <c r="AS584" s="1" t="s">
        <v>50</v>
      </c>
      <c r="AT584" s="2"/>
      <c r="AU584" s="1" t="s">
        <v>361</v>
      </c>
      <c r="AV584" s="2">
        <v>201</v>
      </c>
    </row>
    <row r="585" spans="1:48" ht="30" customHeight="1">
      <c r="A585" s="13"/>
      <c r="B585" s="13"/>
      <c r="C585" s="13"/>
      <c r="D585" s="13"/>
      <c r="E585" s="119"/>
      <c r="F585" s="14"/>
      <c r="G585" s="119"/>
      <c r="H585" s="14"/>
      <c r="I585" s="119"/>
      <c r="J585" s="14"/>
      <c r="K585" s="14"/>
      <c r="L585" s="14"/>
      <c r="M585" s="13"/>
    </row>
    <row r="586" spans="1:48" ht="30" customHeight="1">
      <c r="A586" s="13"/>
      <c r="B586" s="13"/>
      <c r="C586" s="13"/>
      <c r="D586" s="13"/>
      <c r="E586" s="119"/>
      <c r="F586" s="14"/>
      <c r="G586" s="119"/>
      <c r="H586" s="14"/>
      <c r="I586" s="119"/>
      <c r="J586" s="14"/>
      <c r="K586" s="14"/>
      <c r="L586" s="14"/>
      <c r="M586" s="13"/>
    </row>
    <row r="587" spans="1:48" ht="30" customHeight="1">
      <c r="A587" s="13"/>
      <c r="B587" s="13"/>
      <c r="C587" s="13"/>
      <c r="D587" s="13"/>
      <c r="E587" s="119"/>
      <c r="F587" s="14"/>
      <c r="G587" s="119"/>
      <c r="H587" s="14"/>
      <c r="I587" s="119"/>
      <c r="J587" s="14"/>
      <c r="K587" s="14"/>
      <c r="L587" s="14"/>
      <c r="M587" s="13"/>
    </row>
    <row r="588" spans="1:48" ht="30" customHeight="1">
      <c r="A588" s="13"/>
      <c r="B588" s="13"/>
      <c r="C588" s="13"/>
      <c r="D588" s="13"/>
      <c r="E588" s="119"/>
      <c r="F588" s="14"/>
      <c r="G588" s="119"/>
      <c r="H588" s="14"/>
      <c r="I588" s="119"/>
      <c r="J588" s="14"/>
      <c r="K588" s="14"/>
      <c r="L588" s="14"/>
      <c r="M588" s="13"/>
    </row>
    <row r="589" spans="1:48" ht="30" customHeight="1">
      <c r="A589" s="13"/>
      <c r="B589" s="13"/>
      <c r="C589" s="13"/>
      <c r="D589" s="13"/>
      <c r="E589" s="119"/>
      <c r="F589" s="14"/>
      <c r="G589" s="119"/>
      <c r="H589" s="14"/>
      <c r="I589" s="119"/>
      <c r="J589" s="14"/>
      <c r="K589" s="14"/>
      <c r="L589" s="14"/>
      <c r="M589" s="13"/>
    </row>
    <row r="590" spans="1:48" ht="30" customHeight="1">
      <c r="A590" s="13"/>
      <c r="B590" s="13"/>
      <c r="C590" s="13"/>
      <c r="D590" s="13"/>
      <c r="E590" s="119"/>
      <c r="F590" s="14"/>
      <c r="G590" s="119"/>
      <c r="H590" s="14"/>
      <c r="I590" s="119"/>
      <c r="J590" s="14"/>
      <c r="K590" s="14"/>
      <c r="L590" s="14"/>
      <c r="M590" s="13"/>
    </row>
    <row r="591" spans="1:48" ht="30" customHeight="1">
      <c r="A591" s="13"/>
      <c r="B591" s="13"/>
      <c r="C591" s="13"/>
      <c r="D591" s="13"/>
      <c r="E591" s="119"/>
      <c r="F591" s="14"/>
      <c r="G591" s="119"/>
      <c r="H591" s="14"/>
      <c r="I591" s="119"/>
      <c r="J591" s="14"/>
      <c r="K591" s="14"/>
      <c r="L591" s="14"/>
      <c r="M591" s="13"/>
    </row>
    <row r="592" spans="1:48" ht="30" customHeight="1">
      <c r="A592" s="13"/>
      <c r="B592" s="13"/>
      <c r="C592" s="13"/>
      <c r="D592" s="13"/>
      <c r="E592" s="119"/>
      <c r="F592" s="14"/>
      <c r="G592" s="119"/>
      <c r="H592" s="14"/>
      <c r="I592" s="119"/>
      <c r="J592" s="14"/>
      <c r="K592" s="14"/>
      <c r="L592" s="14"/>
      <c r="M592" s="13"/>
    </row>
    <row r="593" spans="1:48" ht="30" customHeight="1">
      <c r="A593" s="13"/>
      <c r="B593" s="13"/>
      <c r="C593" s="13"/>
      <c r="D593" s="13"/>
      <c r="E593" s="119"/>
      <c r="F593" s="14"/>
      <c r="G593" s="119"/>
      <c r="H593" s="14"/>
      <c r="I593" s="119"/>
      <c r="J593" s="14"/>
      <c r="K593" s="14"/>
      <c r="L593" s="14"/>
      <c r="M593" s="13"/>
    </row>
    <row r="594" spans="1:48" ht="30" customHeight="1">
      <c r="A594" s="13"/>
      <c r="B594" s="13"/>
      <c r="C594" s="13"/>
      <c r="D594" s="13"/>
      <c r="E594" s="119"/>
      <c r="F594" s="14"/>
      <c r="G594" s="119"/>
      <c r="H594" s="14"/>
      <c r="I594" s="119"/>
      <c r="J594" s="14"/>
      <c r="K594" s="14"/>
      <c r="L594" s="14"/>
      <c r="M594" s="13"/>
    </row>
    <row r="595" spans="1:48" ht="30" customHeight="1">
      <c r="A595" s="13"/>
      <c r="B595" s="13"/>
      <c r="C595" s="13"/>
      <c r="D595" s="13"/>
      <c r="E595" s="119"/>
      <c r="F595" s="14"/>
      <c r="G595" s="119"/>
      <c r="H595" s="14"/>
      <c r="I595" s="119"/>
      <c r="J595" s="14"/>
      <c r="K595" s="14"/>
      <c r="L595" s="14"/>
      <c r="M595" s="13"/>
    </row>
    <row r="596" spans="1:48" ht="30" customHeight="1">
      <c r="A596" s="13"/>
      <c r="B596" s="13"/>
      <c r="C596" s="13"/>
      <c r="D596" s="13"/>
      <c r="E596" s="119"/>
      <c r="F596" s="14"/>
      <c r="G596" s="119"/>
      <c r="H596" s="14"/>
      <c r="I596" s="119"/>
      <c r="J596" s="14"/>
      <c r="K596" s="14"/>
      <c r="L596" s="14"/>
      <c r="M596" s="13"/>
    </row>
    <row r="597" spans="1:48" ht="30" customHeight="1">
      <c r="A597" s="13"/>
      <c r="B597" s="13"/>
      <c r="C597" s="13"/>
      <c r="D597" s="13"/>
      <c r="E597" s="119"/>
      <c r="F597" s="14"/>
      <c r="G597" s="119"/>
      <c r="H597" s="14"/>
      <c r="I597" s="119"/>
      <c r="J597" s="14"/>
      <c r="K597" s="14"/>
      <c r="L597" s="14"/>
      <c r="M597" s="13"/>
    </row>
    <row r="598" spans="1:48" ht="30" customHeight="1">
      <c r="A598" s="13"/>
      <c r="B598" s="13"/>
      <c r="C598" s="13"/>
      <c r="D598" s="13"/>
      <c r="E598" s="119"/>
      <c r="F598" s="14"/>
      <c r="G598" s="119"/>
      <c r="H598" s="14"/>
      <c r="I598" s="119"/>
      <c r="J598" s="14"/>
      <c r="K598" s="14"/>
      <c r="L598" s="14"/>
      <c r="M598" s="13"/>
    </row>
    <row r="599" spans="1:48" ht="30" customHeight="1">
      <c r="A599" s="13"/>
      <c r="B599" s="13"/>
      <c r="C599" s="13"/>
      <c r="D599" s="13"/>
      <c r="E599" s="119"/>
      <c r="F599" s="14"/>
      <c r="G599" s="119"/>
      <c r="H599" s="14"/>
      <c r="I599" s="119"/>
      <c r="J599" s="14"/>
      <c r="K599" s="14"/>
      <c r="L599" s="14"/>
      <c r="M599" s="13"/>
    </row>
    <row r="600" spans="1:48" ht="30" customHeight="1">
      <c r="A600" s="13"/>
      <c r="B600" s="13"/>
      <c r="C600" s="13"/>
      <c r="D600" s="13"/>
      <c r="E600" s="119"/>
      <c r="F600" s="14"/>
      <c r="G600" s="119"/>
      <c r="H600" s="14"/>
      <c r="I600" s="119"/>
      <c r="J600" s="14"/>
      <c r="K600" s="14"/>
      <c r="L600" s="14"/>
      <c r="M600" s="13"/>
    </row>
    <row r="601" spans="1:48" ht="30" customHeight="1">
      <c r="A601" s="13"/>
      <c r="B601" s="13"/>
      <c r="C601" s="13"/>
      <c r="D601" s="13"/>
      <c r="E601" s="119"/>
      <c r="F601" s="14"/>
      <c r="G601" s="119"/>
      <c r="H601" s="14"/>
      <c r="I601" s="119"/>
      <c r="J601" s="14"/>
      <c r="K601" s="14"/>
      <c r="L601" s="14"/>
      <c r="M601" s="13"/>
    </row>
    <row r="602" spans="1:48" ht="30" customHeight="1">
      <c r="A602" s="13"/>
      <c r="B602" s="13"/>
      <c r="C602" s="13"/>
      <c r="D602" s="13"/>
      <c r="E602" s="119"/>
      <c r="F602" s="14"/>
      <c r="G602" s="119"/>
      <c r="H602" s="14"/>
      <c r="I602" s="119"/>
      <c r="J602" s="14"/>
      <c r="K602" s="14"/>
      <c r="L602" s="14"/>
      <c r="M602" s="13"/>
    </row>
    <row r="603" spans="1:48" ht="30" customHeight="1">
      <c r="A603" s="15" t="s">
        <v>89</v>
      </c>
      <c r="B603" s="13"/>
      <c r="C603" s="13"/>
      <c r="D603" s="13"/>
      <c r="E603" s="119"/>
      <c r="F603" s="14">
        <f>SUMIF(AR581:AR602,"",F581:F602)</f>
        <v>0</v>
      </c>
      <c r="G603" s="119"/>
      <c r="H603" s="14">
        <f>SUMIF(AR581:AR602,"",H581:H602)</f>
        <v>0</v>
      </c>
      <c r="I603" s="119"/>
      <c r="J603" s="14">
        <f>SUMIF(AR581:AR602,"",J581:J602)</f>
        <v>0</v>
      </c>
      <c r="K603" s="14"/>
      <c r="L603" s="14">
        <f>SUMIF(AR581:AR602,"",L581:L602)</f>
        <v>0</v>
      </c>
      <c r="M603" s="13"/>
      <c r="N603" t="s">
        <v>90</v>
      </c>
    </row>
    <row r="604" spans="1:48" ht="30" customHeight="1">
      <c r="A604" s="15" t="s">
        <v>362</v>
      </c>
      <c r="B604" s="93" t="s">
        <v>595</v>
      </c>
      <c r="C604" s="13"/>
      <c r="D604" s="13"/>
      <c r="E604" s="119"/>
      <c r="F604" s="14"/>
      <c r="G604" s="119"/>
      <c r="H604" s="14"/>
      <c r="I604" s="119"/>
      <c r="J604" s="14"/>
      <c r="K604" s="14"/>
      <c r="L604" s="14"/>
      <c r="M604" s="13"/>
      <c r="N604" s="2"/>
      <c r="O604" s="2"/>
      <c r="P604" s="2"/>
      <c r="Q604" s="1" t="s">
        <v>363</v>
      </c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</row>
    <row r="605" spans="1:48" ht="30" customHeight="1">
      <c r="A605" s="15" t="s">
        <v>113</v>
      </c>
      <c r="B605" s="15" t="s">
        <v>114</v>
      </c>
      <c r="C605" s="15" t="s">
        <v>103</v>
      </c>
      <c r="D605" s="13">
        <v>16</v>
      </c>
      <c r="E605" s="119"/>
      <c r="F605" s="14">
        <f t="shared" ref="F605:F611" si="51">TRUNC(E605*D605, 0)</f>
        <v>0</v>
      </c>
      <c r="G605" s="119"/>
      <c r="H605" s="14">
        <f t="shared" ref="H605:H611" si="52">TRUNC(G605*D605, 0)</f>
        <v>0</v>
      </c>
      <c r="I605" s="119"/>
      <c r="J605" s="14">
        <f t="shared" ref="J605:J611" si="53">TRUNC(I605*D605, 0)</f>
        <v>0</v>
      </c>
      <c r="K605" s="14">
        <f t="shared" ref="K605:L611" si="54">TRUNC(E605+G605+I605, 0)</f>
        <v>0</v>
      </c>
      <c r="L605" s="14">
        <f t="shared" si="54"/>
        <v>0</v>
      </c>
      <c r="M605" s="15" t="s">
        <v>50</v>
      </c>
      <c r="N605" s="1" t="s">
        <v>115</v>
      </c>
      <c r="O605" s="1" t="s">
        <v>50</v>
      </c>
      <c r="P605" s="1" t="s">
        <v>50</v>
      </c>
      <c r="Q605" s="1" t="s">
        <v>363</v>
      </c>
      <c r="R605" s="1" t="s">
        <v>62</v>
      </c>
      <c r="S605" s="1" t="s">
        <v>62</v>
      </c>
      <c r="T605" s="1" t="s">
        <v>61</v>
      </c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1" t="s">
        <v>50</v>
      </c>
      <c r="AS605" s="1" t="s">
        <v>50</v>
      </c>
      <c r="AT605" s="2"/>
      <c r="AU605" s="1" t="s">
        <v>364</v>
      </c>
      <c r="AV605" s="2">
        <v>191</v>
      </c>
    </row>
    <row r="606" spans="1:48" ht="30" customHeight="1">
      <c r="A606" s="15" t="s">
        <v>117</v>
      </c>
      <c r="B606" s="15" t="s">
        <v>118</v>
      </c>
      <c r="C606" s="15" t="s">
        <v>103</v>
      </c>
      <c r="D606" s="13">
        <v>4</v>
      </c>
      <c r="E606" s="119"/>
      <c r="F606" s="14">
        <f t="shared" si="51"/>
        <v>0</v>
      </c>
      <c r="G606" s="119"/>
      <c r="H606" s="14">
        <f t="shared" si="52"/>
        <v>0</v>
      </c>
      <c r="I606" s="119"/>
      <c r="J606" s="14">
        <f t="shared" si="53"/>
        <v>0</v>
      </c>
      <c r="K606" s="14">
        <f t="shared" si="54"/>
        <v>0</v>
      </c>
      <c r="L606" s="14">
        <f t="shared" si="54"/>
        <v>0</v>
      </c>
      <c r="M606" s="15" t="s">
        <v>50</v>
      </c>
      <c r="N606" s="1" t="s">
        <v>119</v>
      </c>
      <c r="O606" s="1" t="s">
        <v>50</v>
      </c>
      <c r="P606" s="1" t="s">
        <v>50</v>
      </c>
      <c r="Q606" s="1" t="s">
        <v>363</v>
      </c>
      <c r="R606" s="1" t="s">
        <v>62</v>
      </c>
      <c r="S606" s="1" t="s">
        <v>62</v>
      </c>
      <c r="T606" s="1" t="s">
        <v>61</v>
      </c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1" t="s">
        <v>50</v>
      </c>
      <c r="AS606" s="1" t="s">
        <v>50</v>
      </c>
      <c r="AT606" s="2"/>
      <c r="AU606" s="1" t="s">
        <v>365</v>
      </c>
      <c r="AV606" s="2">
        <v>192</v>
      </c>
    </row>
    <row r="607" spans="1:48" ht="30" customHeight="1">
      <c r="A607" s="15" t="s">
        <v>121</v>
      </c>
      <c r="B607" s="15" t="s">
        <v>122</v>
      </c>
      <c r="C607" s="15" t="s">
        <v>103</v>
      </c>
      <c r="D607" s="13">
        <v>1</v>
      </c>
      <c r="E607" s="119"/>
      <c r="F607" s="14">
        <f t="shared" si="51"/>
        <v>0</v>
      </c>
      <c r="G607" s="119"/>
      <c r="H607" s="14">
        <f t="shared" si="52"/>
        <v>0</v>
      </c>
      <c r="I607" s="119"/>
      <c r="J607" s="14">
        <f t="shared" si="53"/>
        <v>0</v>
      </c>
      <c r="K607" s="14">
        <f t="shared" si="54"/>
        <v>0</v>
      </c>
      <c r="L607" s="14">
        <f t="shared" si="54"/>
        <v>0</v>
      </c>
      <c r="M607" s="15" t="s">
        <v>50</v>
      </c>
      <c r="N607" s="1" t="s">
        <v>123</v>
      </c>
      <c r="O607" s="1" t="s">
        <v>50</v>
      </c>
      <c r="P607" s="1" t="s">
        <v>50</v>
      </c>
      <c r="Q607" s="1" t="s">
        <v>363</v>
      </c>
      <c r="R607" s="1" t="s">
        <v>62</v>
      </c>
      <c r="S607" s="1" t="s">
        <v>62</v>
      </c>
      <c r="T607" s="1" t="s">
        <v>61</v>
      </c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1" t="s">
        <v>50</v>
      </c>
      <c r="AS607" s="1" t="s">
        <v>50</v>
      </c>
      <c r="AT607" s="2"/>
      <c r="AU607" s="1" t="s">
        <v>366</v>
      </c>
      <c r="AV607" s="2">
        <v>193</v>
      </c>
    </row>
    <row r="608" spans="1:48" ht="30" customHeight="1">
      <c r="A608" s="15" t="s">
        <v>125</v>
      </c>
      <c r="B608" s="15" t="s">
        <v>126</v>
      </c>
      <c r="C608" s="15" t="s">
        <v>127</v>
      </c>
      <c r="D608" s="13">
        <v>4</v>
      </c>
      <c r="E608" s="119"/>
      <c r="F608" s="14">
        <f t="shared" si="51"/>
        <v>0</v>
      </c>
      <c r="G608" s="119"/>
      <c r="H608" s="14">
        <f t="shared" si="52"/>
        <v>0</v>
      </c>
      <c r="I608" s="119"/>
      <c r="J608" s="14">
        <f t="shared" si="53"/>
        <v>0</v>
      </c>
      <c r="K608" s="14">
        <f t="shared" si="54"/>
        <v>0</v>
      </c>
      <c r="L608" s="14">
        <f t="shared" si="54"/>
        <v>0</v>
      </c>
      <c r="M608" s="15" t="s">
        <v>128</v>
      </c>
      <c r="N608" s="1" t="s">
        <v>129</v>
      </c>
      <c r="O608" s="1" t="s">
        <v>50</v>
      </c>
      <c r="P608" s="1" t="s">
        <v>50</v>
      </c>
      <c r="Q608" s="1" t="s">
        <v>363</v>
      </c>
      <c r="R608" s="1" t="s">
        <v>61</v>
      </c>
      <c r="S608" s="1" t="s">
        <v>62</v>
      </c>
      <c r="T608" s="1" t="s">
        <v>62</v>
      </c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1" t="s">
        <v>50</v>
      </c>
      <c r="AS608" s="1" t="s">
        <v>50</v>
      </c>
      <c r="AT608" s="2"/>
      <c r="AU608" s="1" t="s">
        <v>367</v>
      </c>
      <c r="AV608" s="2">
        <v>194</v>
      </c>
    </row>
    <row r="609" spans="1:48" ht="30" customHeight="1">
      <c r="A609" s="15" t="s">
        <v>131</v>
      </c>
      <c r="B609" s="15" t="s">
        <v>132</v>
      </c>
      <c r="C609" s="15" t="s">
        <v>103</v>
      </c>
      <c r="D609" s="13">
        <v>1</v>
      </c>
      <c r="E609" s="119"/>
      <c r="F609" s="14">
        <f t="shared" si="51"/>
        <v>0</v>
      </c>
      <c r="G609" s="119"/>
      <c r="H609" s="14">
        <f t="shared" si="52"/>
        <v>0</v>
      </c>
      <c r="I609" s="119"/>
      <c r="J609" s="14">
        <f t="shared" si="53"/>
        <v>0</v>
      </c>
      <c r="K609" s="14">
        <f t="shared" si="54"/>
        <v>0</v>
      </c>
      <c r="L609" s="14">
        <f t="shared" si="54"/>
        <v>0</v>
      </c>
      <c r="M609" s="15" t="s">
        <v>133</v>
      </c>
      <c r="N609" s="1" t="s">
        <v>134</v>
      </c>
      <c r="O609" s="1" t="s">
        <v>50</v>
      </c>
      <c r="P609" s="1" t="s">
        <v>50</v>
      </c>
      <c r="Q609" s="1" t="s">
        <v>363</v>
      </c>
      <c r="R609" s="1" t="s">
        <v>61</v>
      </c>
      <c r="S609" s="1" t="s">
        <v>62</v>
      </c>
      <c r="T609" s="1" t="s">
        <v>62</v>
      </c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1" t="s">
        <v>50</v>
      </c>
      <c r="AS609" s="1" t="s">
        <v>50</v>
      </c>
      <c r="AT609" s="2"/>
      <c r="AU609" s="1" t="s">
        <v>368</v>
      </c>
      <c r="AV609" s="2">
        <v>195</v>
      </c>
    </row>
    <row r="610" spans="1:48" ht="30" customHeight="1">
      <c r="A610" s="15" t="s">
        <v>140</v>
      </c>
      <c r="B610" s="15" t="s">
        <v>141</v>
      </c>
      <c r="C610" s="15" t="s">
        <v>103</v>
      </c>
      <c r="D610" s="13">
        <v>140</v>
      </c>
      <c r="E610" s="119"/>
      <c r="F610" s="14">
        <f t="shared" si="51"/>
        <v>0</v>
      </c>
      <c r="G610" s="119"/>
      <c r="H610" s="14">
        <f t="shared" si="52"/>
        <v>0</v>
      </c>
      <c r="I610" s="119"/>
      <c r="J610" s="14">
        <f t="shared" si="53"/>
        <v>0</v>
      </c>
      <c r="K610" s="14">
        <f t="shared" si="54"/>
        <v>0</v>
      </c>
      <c r="L610" s="14">
        <f t="shared" si="54"/>
        <v>0</v>
      </c>
      <c r="M610" s="15" t="s">
        <v>142</v>
      </c>
      <c r="N610" s="1" t="s">
        <v>143</v>
      </c>
      <c r="O610" s="1" t="s">
        <v>50</v>
      </c>
      <c r="P610" s="1" t="s">
        <v>50</v>
      </c>
      <c r="Q610" s="1" t="s">
        <v>363</v>
      </c>
      <c r="R610" s="1" t="s">
        <v>61</v>
      </c>
      <c r="S610" s="1" t="s">
        <v>62</v>
      </c>
      <c r="T610" s="1" t="s">
        <v>62</v>
      </c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1" t="s">
        <v>50</v>
      </c>
      <c r="AS610" s="1" t="s">
        <v>50</v>
      </c>
      <c r="AT610" s="2"/>
      <c r="AU610" s="1" t="s">
        <v>369</v>
      </c>
      <c r="AV610" s="2">
        <v>196</v>
      </c>
    </row>
    <row r="611" spans="1:48" ht="30" customHeight="1">
      <c r="A611" s="15" t="s">
        <v>140</v>
      </c>
      <c r="B611" s="15" t="s">
        <v>145</v>
      </c>
      <c r="C611" s="15" t="s">
        <v>103</v>
      </c>
      <c r="D611" s="13">
        <v>72</v>
      </c>
      <c r="E611" s="119"/>
      <c r="F611" s="14">
        <f t="shared" si="51"/>
        <v>0</v>
      </c>
      <c r="G611" s="119"/>
      <c r="H611" s="14">
        <f t="shared" si="52"/>
        <v>0</v>
      </c>
      <c r="I611" s="119"/>
      <c r="J611" s="14">
        <f t="shared" si="53"/>
        <v>0</v>
      </c>
      <c r="K611" s="14">
        <f t="shared" si="54"/>
        <v>0</v>
      </c>
      <c r="L611" s="14">
        <f t="shared" si="54"/>
        <v>0</v>
      </c>
      <c r="M611" s="15" t="s">
        <v>146</v>
      </c>
      <c r="N611" s="1" t="s">
        <v>147</v>
      </c>
      <c r="O611" s="1" t="s">
        <v>50</v>
      </c>
      <c r="P611" s="1" t="s">
        <v>50</v>
      </c>
      <c r="Q611" s="1" t="s">
        <v>363</v>
      </c>
      <c r="R611" s="1" t="s">
        <v>61</v>
      </c>
      <c r="S611" s="1" t="s">
        <v>62</v>
      </c>
      <c r="T611" s="1" t="s">
        <v>62</v>
      </c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1" t="s">
        <v>50</v>
      </c>
      <c r="AS611" s="1" t="s">
        <v>50</v>
      </c>
      <c r="AT611" s="2"/>
      <c r="AU611" s="1" t="s">
        <v>370</v>
      </c>
      <c r="AV611" s="2">
        <v>197</v>
      </c>
    </row>
    <row r="612" spans="1:48" ht="30" customHeight="1">
      <c r="A612" s="15"/>
      <c r="B612" s="15"/>
      <c r="C612" s="15"/>
      <c r="D612" s="13"/>
      <c r="E612" s="119"/>
      <c r="F612" s="14"/>
      <c r="G612" s="119"/>
      <c r="H612" s="14"/>
      <c r="I612" s="119"/>
      <c r="J612" s="14"/>
      <c r="K612" s="14"/>
      <c r="L612" s="14"/>
      <c r="M612" s="15"/>
      <c r="N612" s="1" t="s">
        <v>149</v>
      </c>
      <c r="O612" s="1" t="s">
        <v>50</v>
      </c>
      <c r="P612" s="1" t="s">
        <v>50</v>
      </c>
      <c r="Q612" s="1" t="s">
        <v>363</v>
      </c>
      <c r="R612" s="1" t="s">
        <v>61</v>
      </c>
      <c r="S612" s="1" t="s">
        <v>62</v>
      </c>
      <c r="T612" s="1" t="s">
        <v>62</v>
      </c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1" t="s">
        <v>50</v>
      </c>
      <c r="AS612" s="1" t="s">
        <v>50</v>
      </c>
      <c r="AT612" s="2"/>
      <c r="AU612" s="1" t="s">
        <v>371</v>
      </c>
      <c r="AV612" s="2">
        <v>198</v>
      </c>
    </row>
    <row r="613" spans="1:48" ht="30" customHeight="1">
      <c r="A613" s="13"/>
      <c r="B613" s="13"/>
      <c r="C613" s="13"/>
      <c r="D613" s="13"/>
      <c r="E613" s="119"/>
      <c r="F613" s="14"/>
      <c r="G613" s="119"/>
      <c r="H613" s="14"/>
      <c r="I613" s="119"/>
      <c r="J613" s="14"/>
      <c r="K613" s="14"/>
      <c r="L613" s="14"/>
      <c r="M613" s="13"/>
    </row>
    <row r="614" spans="1:48" ht="30" customHeight="1">
      <c r="A614" s="13"/>
      <c r="B614" s="13"/>
      <c r="C614" s="13"/>
      <c r="D614" s="13"/>
      <c r="E614" s="119"/>
      <c r="F614" s="14"/>
      <c r="G614" s="119"/>
      <c r="H614" s="14"/>
      <c r="I614" s="119"/>
      <c r="J614" s="14"/>
      <c r="K614" s="14"/>
      <c r="L614" s="14"/>
      <c r="M614" s="13"/>
    </row>
    <row r="615" spans="1:48" ht="30" customHeight="1">
      <c r="A615" s="13"/>
      <c r="B615" s="13"/>
      <c r="C615" s="13"/>
      <c r="D615" s="13"/>
      <c r="E615" s="119"/>
      <c r="F615" s="14"/>
      <c r="G615" s="119"/>
      <c r="H615" s="14"/>
      <c r="I615" s="119"/>
      <c r="J615" s="14"/>
      <c r="K615" s="14"/>
      <c r="L615" s="14"/>
      <c r="M615" s="13"/>
    </row>
    <row r="616" spans="1:48" ht="30" customHeight="1">
      <c r="A616" s="13"/>
      <c r="B616" s="13"/>
      <c r="C616" s="13"/>
      <c r="D616" s="13"/>
      <c r="E616" s="119"/>
      <c r="F616" s="14"/>
      <c r="G616" s="119"/>
      <c r="H616" s="14"/>
      <c r="I616" s="119"/>
      <c r="J616" s="14"/>
      <c r="K616" s="14"/>
      <c r="L616" s="14"/>
      <c r="M616" s="13"/>
    </row>
    <row r="617" spans="1:48" ht="30" customHeight="1">
      <c r="A617" s="13"/>
      <c r="B617" s="13"/>
      <c r="C617" s="13"/>
      <c r="D617" s="13"/>
      <c r="E617" s="119"/>
      <c r="F617" s="14"/>
      <c r="G617" s="119"/>
      <c r="H617" s="14"/>
      <c r="I617" s="119"/>
      <c r="J617" s="14"/>
      <c r="K617" s="14"/>
      <c r="L617" s="14"/>
      <c r="M617" s="13"/>
    </row>
    <row r="618" spans="1:48" ht="30" customHeight="1">
      <c r="A618" s="13"/>
      <c r="B618" s="13"/>
      <c r="C618" s="13"/>
      <c r="D618" s="13"/>
      <c r="E618" s="119"/>
      <c r="F618" s="14"/>
      <c r="G618" s="119"/>
      <c r="H618" s="14"/>
      <c r="I618" s="119"/>
      <c r="J618" s="14"/>
      <c r="K618" s="14"/>
      <c r="L618" s="14"/>
      <c r="M618" s="13"/>
    </row>
    <row r="619" spans="1:48" ht="30" customHeight="1">
      <c r="A619" s="13"/>
      <c r="B619" s="13"/>
      <c r="C619" s="13"/>
      <c r="D619" s="13"/>
      <c r="E619" s="119"/>
      <c r="F619" s="14"/>
      <c r="G619" s="119"/>
      <c r="H619" s="14"/>
      <c r="I619" s="119"/>
      <c r="J619" s="14"/>
      <c r="K619" s="14"/>
      <c r="L619" s="14"/>
      <c r="M619" s="13"/>
    </row>
    <row r="620" spans="1:48" ht="30" customHeight="1">
      <c r="A620" s="13"/>
      <c r="B620" s="13"/>
      <c r="C620" s="13"/>
      <c r="D620" s="13"/>
      <c r="E620" s="119"/>
      <c r="F620" s="14"/>
      <c r="G620" s="119"/>
      <c r="H620" s="14"/>
      <c r="I620" s="119"/>
      <c r="J620" s="14"/>
      <c r="K620" s="14"/>
      <c r="L620" s="14"/>
      <c r="M620" s="13"/>
    </row>
    <row r="621" spans="1:48" ht="30" customHeight="1">
      <c r="A621" s="13"/>
      <c r="B621" s="13"/>
      <c r="C621" s="13"/>
      <c r="D621" s="13"/>
      <c r="E621" s="119"/>
      <c r="F621" s="14"/>
      <c r="G621" s="119"/>
      <c r="H621" s="14"/>
      <c r="I621" s="119"/>
      <c r="J621" s="14"/>
      <c r="K621" s="14"/>
      <c r="L621" s="14"/>
      <c r="M621" s="13"/>
    </row>
    <row r="622" spans="1:48" ht="30" customHeight="1">
      <c r="A622" s="13"/>
      <c r="B622" s="13"/>
      <c r="C622" s="13"/>
      <c r="D622" s="13"/>
      <c r="E622" s="119"/>
      <c r="F622" s="14"/>
      <c r="G622" s="119"/>
      <c r="H622" s="14"/>
      <c r="I622" s="119"/>
      <c r="J622" s="14"/>
      <c r="K622" s="14"/>
      <c r="L622" s="14"/>
      <c r="M622" s="13"/>
    </row>
    <row r="623" spans="1:48" ht="30" customHeight="1">
      <c r="A623" s="13"/>
      <c r="B623" s="13"/>
      <c r="C623" s="13"/>
      <c r="D623" s="13"/>
      <c r="E623" s="119"/>
      <c r="F623" s="14"/>
      <c r="G623" s="119"/>
      <c r="H623" s="14"/>
      <c r="I623" s="119"/>
      <c r="J623" s="14"/>
      <c r="K623" s="14"/>
      <c r="L623" s="14"/>
      <c r="M623" s="13"/>
    </row>
    <row r="624" spans="1:48" ht="30" customHeight="1">
      <c r="A624" s="13"/>
      <c r="B624" s="13"/>
      <c r="C624" s="13"/>
      <c r="D624" s="13"/>
      <c r="E624" s="119"/>
      <c r="F624" s="14"/>
      <c r="G624" s="119"/>
      <c r="H624" s="14"/>
      <c r="I624" s="119"/>
      <c r="J624" s="14"/>
      <c r="K624" s="14"/>
      <c r="L624" s="14"/>
      <c r="M624" s="13"/>
    </row>
    <row r="625" spans="1:48" ht="30" customHeight="1">
      <c r="A625" s="13"/>
      <c r="B625" s="13"/>
      <c r="C625" s="13"/>
      <c r="D625" s="13"/>
      <c r="E625" s="119"/>
      <c r="F625" s="14"/>
      <c r="G625" s="119"/>
      <c r="H625" s="14"/>
      <c r="I625" s="119"/>
      <c r="J625" s="14"/>
      <c r="K625" s="14"/>
      <c r="L625" s="14"/>
      <c r="M625" s="13"/>
    </row>
    <row r="626" spans="1:48" ht="30" customHeight="1">
      <c r="A626" s="13"/>
      <c r="B626" s="13"/>
      <c r="C626" s="13"/>
      <c r="D626" s="13"/>
      <c r="E626" s="119"/>
      <c r="F626" s="14"/>
      <c r="G626" s="119"/>
      <c r="H626" s="14"/>
      <c r="I626" s="119"/>
      <c r="J626" s="14"/>
      <c r="K626" s="14"/>
      <c r="L626" s="14"/>
      <c r="M626" s="13"/>
    </row>
    <row r="627" spans="1:48" ht="30" customHeight="1">
      <c r="A627" s="15" t="s">
        <v>89</v>
      </c>
      <c r="B627" s="13"/>
      <c r="C627" s="13"/>
      <c r="D627" s="13"/>
      <c r="E627" s="119"/>
      <c r="F627" s="14">
        <f>SUMIF(AR605:AR626,"",F605:F626)</f>
        <v>0</v>
      </c>
      <c r="G627" s="119"/>
      <c r="H627" s="14">
        <f>SUMIF(AR605:AR626,"",H605:H626)</f>
        <v>0</v>
      </c>
      <c r="I627" s="119"/>
      <c r="J627" s="14">
        <f>SUMIF(AR605:AR626,"",J605:J626)</f>
        <v>0</v>
      </c>
      <c r="K627" s="14"/>
      <c r="L627" s="14">
        <f>SUMIF(AR605:AR626,"",L605:L626)</f>
        <v>0</v>
      </c>
      <c r="M627" s="13"/>
      <c r="N627" t="s">
        <v>90</v>
      </c>
    </row>
    <row r="628" spans="1:48" ht="30" customHeight="1">
      <c r="A628" s="15" t="s">
        <v>374</v>
      </c>
      <c r="B628" s="94" t="s">
        <v>596</v>
      </c>
      <c r="C628" s="13"/>
      <c r="D628" s="13"/>
      <c r="E628" s="119"/>
      <c r="F628" s="14"/>
      <c r="G628" s="119"/>
      <c r="H628" s="14"/>
      <c r="I628" s="119"/>
      <c r="J628" s="14"/>
      <c r="K628" s="14"/>
      <c r="L628" s="14"/>
      <c r="M628" s="13"/>
      <c r="N628" s="2"/>
      <c r="O628" s="2"/>
      <c r="P628" s="2"/>
      <c r="Q628" s="1" t="s">
        <v>375</v>
      </c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</row>
    <row r="629" spans="1:48" ht="30" customHeight="1">
      <c r="A629" s="15" t="s">
        <v>176</v>
      </c>
      <c r="B629" s="15" t="s">
        <v>332</v>
      </c>
      <c r="C629" s="15" t="s">
        <v>66</v>
      </c>
      <c r="D629" s="13">
        <v>10</v>
      </c>
      <c r="E629" s="119"/>
      <c r="F629" s="14">
        <f t="shared" ref="F629:F634" si="55">TRUNC(E629*D629, 0)</f>
        <v>0</v>
      </c>
      <c r="G629" s="119"/>
      <c r="H629" s="14">
        <f t="shared" ref="H629:H634" si="56">TRUNC(G629*D629, 0)</f>
        <v>0</v>
      </c>
      <c r="I629" s="119"/>
      <c r="J629" s="14">
        <f t="shared" ref="J629:J634" si="57">TRUNC(I629*D629, 0)</f>
        <v>0</v>
      </c>
      <c r="K629" s="14">
        <f t="shared" ref="K629:L634" si="58">TRUNC(E629+G629+I629, 0)</f>
        <v>0</v>
      </c>
      <c r="L629" s="14">
        <f t="shared" si="58"/>
        <v>0</v>
      </c>
      <c r="M629" s="15" t="s">
        <v>333</v>
      </c>
      <c r="N629" s="1" t="s">
        <v>334</v>
      </c>
      <c r="O629" s="1" t="s">
        <v>50</v>
      </c>
      <c r="P629" s="1" t="s">
        <v>50</v>
      </c>
      <c r="Q629" s="1" t="s">
        <v>375</v>
      </c>
      <c r="R629" s="1" t="s">
        <v>61</v>
      </c>
      <c r="S629" s="1" t="s">
        <v>62</v>
      </c>
      <c r="T629" s="1" t="s">
        <v>62</v>
      </c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1" t="s">
        <v>50</v>
      </c>
      <c r="AS629" s="1" t="s">
        <v>50</v>
      </c>
      <c r="AT629" s="2"/>
      <c r="AU629" s="1" t="s">
        <v>376</v>
      </c>
      <c r="AV629" s="2">
        <v>205</v>
      </c>
    </row>
    <row r="630" spans="1:48" ht="30" customHeight="1">
      <c r="A630" s="15" t="s">
        <v>377</v>
      </c>
      <c r="B630" s="15" t="s">
        <v>378</v>
      </c>
      <c r="C630" s="15" t="s">
        <v>58</v>
      </c>
      <c r="D630" s="13">
        <v>29</v>
      </c>
      <c r="E630" s="119"/>
      <c r="F630" s="14">
        <f t="shared" si="55"/>
        <v>0</v>
      </c>
      <c r="G630" s="119"/>
      <c r="H630" s="14">
        <f t="shared" si="56"/>
        <v>0</v>
      </c>
      <c r="I630" s="119"/>
      <c r="J630" s="14">
        <f t="shared" si="57"/>
        <v>0</v>
      </c>
      <c r="K630" s="14">
        <f t="shared" si="58"/>
        <v>0</v>
      </c>
      <c r="L630" s="14">
        <f t="shared" si="58"/>
        <v>0</v>
      </c>
      <c r="M630" s="15" t="s">
        <v>379</v>
      </c>
      <c r="N630" s="1" t="s">
        <v>380</v>
      </c>
      <c r="O630" s="1" t="s">
        <v>50</v>
      </c>
      <c r="P630" s="1" t="s">
        <v>50</v>
      </c>
      <c r="Q630" s="1" t="s">
        <v>375</v>
      </c>
      <c r="R630" s="1" t="s">
        <v>61</v>
      </c>
      <c r="S630" s="1" t="s">
        <v>62</v>
      </c>
      <c r="T630" s="1" t="s">
        <v>62</v>
      </c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1" t="s">
        <v>50</v>
      </c>
      <c r="AS630" s="1" t="s">
        <v>50</v>
      </c>
      <c r="AT630" s="2"/>
      <c r="AU630" s="1" t="s">
        <v>381</v>
      </c>
      <c r="AV630" s="2">
        <v>207</v>
      </c>
    </row>
    <row r="631" spans="1:48" ht="30" customHeight="1">
      <c r="A631" s="15" t="s">
        <v>156</v>
      </c>
      <c r="B631" s="15" t="s">
        <v>157</v>
      </c>
      <c r="C631" s="15" t="s">
        <v>58</v>
      </c>
      <c r="D631" s="13">
        <v>22</v>
      </c>
      <c r="E631" s="119"/>
      <c r="F631" s="14">
        <f t="shared" si="55"/>
        <v>0</v>
      </c>
      <c r="G631" s="119"/>
      <c r="H631" s="14">
        <f t="shared" si="56"/>
        <v>0</v>
      </c>
      <c r="I631" s="119"/>
      <c r="J631" s="14">
        <f t="shared" si="57"/>
        <v>0</v>
      </c>
      <c r="K631" s="14">
        <f t="shared" si="58"/>
        <v>0</v>
      </c>
      <c r="L631" s="14">
        <f t="shared" si="58"/>
        <v>0</v>
      </c>
      <c r="M631" s="15" t="s">
        <v>158</v>
      </c>
      <c r="N631" s="1" t="s">
        <v>159</v>
      </c>
      <c r="O631" s="1" t="s">
        <v>50</v>
      </c>
      <c r="P631" s="1" t="s">
        <v>50</v>
      </c>
      <c r="Q631" s="1" t="s">
        <v>375</v>
      </c>
      <c r="R631" s="1" t="s">
        <v>61</v>
      </c>
      <c r="S631" s="1" t="s">
        <v>62</v>
      </c>
      <c r="T631" s="1" t="s">
        <v>62</v>
      </c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1" t="s">
        <v>50</v>
      </c>
      <c r="AS631" s="1" t="s">
        <v>50</v>
      </c>
      <c r="AT631" s="2"/>
      <c r="AU631" s="1" t="s">
        <v>382</v>
      </c>
      <c r="AV631" s="2">
        <v>208</v>
      </c>
    </row>
    <row r="632" spans="1:48" ht="30" customHeight="1">
      <c r="A632" s="15" t="s">
        <v>75</v>
      </c>
      <c r="B632" s="15" t="s">
        <v>50</v>
      </c>
      <c r="C632" s="15" t="s">
        <v>58</v>
      </c>
      <c r="D632" s="13">
        <v>15</v>
      </c>
      <c r="E632" s="119"/>
      <c r="F632" s="14">
        <f t="shared" si="55"/>
        <v>0</v>
      </c>
      <c r="G632" s="119"/>
      <c r="H632" s="14">
        <f t="shared" si="56"/>
        <v>0</v>
      </c>
      <c r="I632" s="119"/>
      <c r="J632" s="14">
        <f t="shared" si="57"/>
        <v>0</v>
      </c>
      <c r="K632" s="14">
        <f t="shared" si="58"/>
        <v>0</v>
      </c>
      <c r="L632" s="14">
        <f t="shared" si="58"/>
        <v>0</v>
      </c>
      <c r="M632" s="15" t="s">
        <v>76</v>
      </c>
      <c r="N632" s="1" t="s">
        <v>77</v>
      </c>
      <c r="O632" s="1" t="s">
        <v>50</v>
      </c>
      <c r="P632" s="1" t="s">
        <v>50</v>
      </c>
      <c r="Q632" s="1" t="s">
        <v>375</v>
      </c>
      <c r="R632" s="1" t="s">
        <v>61</v>
      </c>
      <c r="S632" s="1" t="s">
        <v>62</v>
      </c>
      <c r="T632" s="1" t="s">
        <v>62</v>
      </c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1" t="s">
        <v>50</v>
      </c>
      <c r="AS632" s="1" t="s">
        <v>50</v>
      </c>
      <c r="AT632" s="2"/>
      <c r="AU632" s="1" t="s">
        <v>383</v>
      </c>
      <c r="AV632" s="2">
        <v>210</v>
      </c>
    </row>
    <row r="633" spans="1:48" ht="30" customHeight="1">
      <c r="A633" s="15" t="s">
        <v>79</v>
      </c>
      <c r="B633" s="15" t="s">
        <v>50</v>
      </c>
      <c r="C633" s="15" t="s">
        <v>66</v>
      </c>
      <c r="D633" s="13">
        <v>7</v>
      </c>
      <c r="E633" s="119"/>
      <c r="F633" s="14">
        <f t="shared" si="55"/>
        <v>0</v>
      </c>
      <c r="G633" s="119"/>
      <c r="H633" s="14">
        <f t="shared" si="56"/>
        <v>0</v>
      </c>
      <c r="I633" s="119"/>
      <c r="J633" s="14">
        <f t="shared" si="57"/>
        <v>0</v>
      </c>
      <c r="K633" s="14">
        <f t="shared" si="58"/>
        <v>0</v>
      </c>
      <c r="L633" s="14">
        <f t="shared" si="58"/>
        <v>0</v>
      </c>
      <c r="M633" s="15" t="s">
        <v>80</v>
      </c>
      <c r="N633" s="1" t="s">
        <v>81</v>
      </c>
      <c r="O633" s="1" t="s">
        <v>50</v>
      </c>
      <c r="P633" s="1" t="s">
        <v>50</v>
      </c>
      <c r="Q633" s="1" t="s">
        <v>375</v>
      </c>
      <c r="R633" s="1" t="s">
        <v>61</v>
      </c>
      <c r="S633" s="1" t="s">
        <v>62</v>
      </c>
      <c r="T633" s="1" t="s">
        <v>62</v>
      </c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1" t="s">
        <v>50</v>
      </c>
      <c r="AS633" s="1" t="s">
        <v>50</v>
      </c>
      <c r="AT633" s="2"/>
      <c r="AU633" s="1" t="s">
        <v>384</v>
      </c>
      <c r="AV633" s="2">
        <v>211</v>
      </c>
    </row>
    <row r="634" spans="1:48" ht="30" customHeight="1">
      <c r="A634" s="15" t="s">
        <v>83</v>
      </c>
      <c r="B634" s="15" t="s">
        <v>84</v>
      </c>
      <c r="C634" s="15" t="s">
        <v>85</v>
      </c>
      <c r="D634" s="13">
        <v>1</v>
      </c>
      <c r="E634" s="119"/>
      <c r="F634" s="14">
        <f t="shared" si="55"/>
        <v>0</v>
      </c>
      <c r="G634" s="119"/>
      <c r="H634" s="14">
        <f t="shared" si="56"/>
        <v>0</v>
      </c>
      <c r="I634" s="119"/>
      <c r="J634" s="14">
        <f t="shared" si="57"/>
        <v>0</v>
      </c>
      <c r="K634" s="14">
        <f t="shared" si="58"/>
        <v>0</v>
      </c>
      <c r="L634" s="14">
        <f t="shared" si="58"/>
        <v>0</v>
      </c>
      <c r="M634" s="15" t="s">
        <v>86</v>
      </c>
      <c r="N634" s="1" t="s">
        <v>87</v>
      </c>
      <c r="O634" s="1" t="s">
        <v>50</v>
      </c>
      <c r="P634" s="1" t="s">
        <v>50</v>
      </c>
      <c r="Q634" s="1" t="s">
        <v>375</v>
      </c>
      <c r="R634" s="1" t="s">
        <v>61</v>
      </c>
      <c r="S634" s="1" t="s">
        <v>62</v>
      </c>
      <c r="T634" s="1" t="s">
        <v>62</v>
      </c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1" t="s">
        <v>50</v>
      </c>
      <c r="AS634" s="1" t="s">
        <v>50</v>
      </c>
      <c r="AT634" s="2"/>
      <c r="AU634" s="1" t="s">
        <v>385</v>
      </c>
      <c r="AV634" s="2">
        <v>212</v>
      </c>
    </row>
    <row r="635" spans="1:48" ht="30" customHeight="1">
      <c r="A635" s="13"/>
      <c r="B635" s="13"/>
      <c r="C635" s="13"/>
      <c r="D635" s="13"/>
      <c r="E635" s="119"/>
      <c r="F635" s="14"/>
      <c r="G635" s="119"/>
      <c r="H635" s="14"/>
      <c r="I635" s="119"/>
      <c r="J635" s="14"/>
      <c r="K635" s="14"/>
      <c r="L635" s="14"/>
      <c r="M635" s="13"/>
    </row>
    <row r="636" spans="1:48" ht="30" customHeight="1">
      <c r="A636" s="13"/>
      <c r="B636" s="13"/>
      <c r="C636" s="13"/>
      <c r="D636" s="13"/>
      <c r="E636" s="119"/>
      <c r="F636" s="14"/>
      <c r="G636" s="119"/>
      <c r="H636" s="14"/>
      <c r="I636" s="119"/>
      <c r="J636" s="14"/>
      <c r="K636" s="14"/>
      <c r="L636" s="14"/>
      <c r="M636" s="13"/>
    </row>
    <row r="637" spans="1:48" ht="30" customHeight="1">
      <c r="A637" s="13"/>
      <c r="B637" s="13"/>
      <c r="C637" s="13"/>
      <c r="D637" s="13"/>
      <c r="E637" s="119"/>
      <c r="F637" s="14"/>
      <c r="G637" s="119"/>
      <c r="H637" s="14"/>
      <c r="I637" s="119"/>
      <c r="J637" s="14"/>
      <c r="K637" s="14"/>
      <c r="L637" s="14"/>
      <c r="M637" s="13"/>
    </row>
    <row r="638" spans="1:48" ht="30" customHeight="1">
      <c r="A638" s="13"/>
      <c r="B638" s="13"/>
      <c r="C638" s="13"/>
      <c r="D638" s="13"/>
      <c r="E638" s="119"/>
      <c r="F638" s="14"/>
      <c r="G638" s="119"/>
      <c r="H638" s="14"/>
      <c r="I638" s="119"/>
      <c r="J638" s="14"/>
      <c r="K638" s="14"/>
      <c r="L638" s="14"/>
      <c r="M638" s="13"/>
    </row>
    <row r="639" spans="1:48" ht="30" customHeight="1">
      <c r="A639" s="13"/>
      <c r="B639" s="13"/>
      <c r="C639" s="13"/>
      <c r="D639" s="13"/>
      <c r="E639" s="119"/>
      <c r="F639" s="14"/>
      <c r="G639" s="119"/>
      <c r="H639" s="14"/>
      <c r="I639" s="119"/>
      <c r="J639" s="14"/>
      <c r="K639" s="14"/>
      <c r="L639" s="14"/>
      <c r="M639" s="13"/>
    </row>
    <row r="640" spans="1:48" ht="30" customHeight="1">
      <c r="A640" s="13"/>
      <c r="B640" s="13"/>
      <c r="C640" s="13"/>
      <c r="D640" s="13"/>
      <c r="E640" s="119"/>
      <c r="F640" s="14"/>
      <c r="G640" s="119"/>
      <c r="H640" s="14"/>
      <c r="I640" s="119"/>
      <c r="J640" s="14"/>
      <c r="K640" s="14"/>
      <c r="L640" s="14"/>
      <c r="M640" s="13"/>
    </row>
    <row r="641" spans="1:48" ht="30" customHeight="1">
      <c r="A641" s="13"/>
      <c r="B641" s="13"/>
      <c r="C641" s="13"/>
      <c r="D641" s="13"/>
      <c r="E641" s="119"/>
      <c r="F641" s="14"/>
      <c r="G641" s="119"/>
      <c r="H641" s="14"/>
      <c r="I641" s="119"/>
      <c r="J641" s="14"/>
      <c r="K641" s="14"/>
      <c r="L641" s="14"/>
      <c r="M641" s="13"/>
    </row>
    <row r="642" spans="1:48" ht="30" customHeight="1">
      <c r="A642" s="13"/>
      <c r="B642" s="13"/>
      <c r="C642" s="13"/>
      <c r="D642" s="13"/>
      <c r="E642" s="119"/>
      <c r="F642" s="14"/>
      <c r="G642" s="119"/>
      <c r="H642" s="14"/>
      <c r="I642" s="119"/>
      <c r="J642" s="14"/>
      <c r="K642" s="14"/>
      <c r="L642" s="14"/>
      <c r="M642" s="13"/>
    </row>
    <row r="643" spans="1:48" ht="30" customHeight="1">
      <c r="A643" s="13"/>
      <c r="B643" s="13"/>
      <c r="C643" s="13"/>
      <c r="D643" s="13"/>
      <c r="E643" s="119"/>
      <c r="F643" s="14"/>
      <c r="G643" s="119"/>
      <c r="H643" s="14"/>
      <c r="I643" s="119"/>
      <c r="J643" s="14"/>
      <c r="K643" s="14"/>
      <c r="L643" s="14"/>
      <c r="M643" s="13"/>
    </row>
    <row r="644" spans="1:48" ht="30" customHeight="1">
      <c r="A644" s="13"/>
      <c r="B644" s="13"/>
      <c r="C644" s="13"/>
      <c r="D644" s="13"/>
      <c r="E644" s="119"/>
      <c r="F644" s="14"/>
      <c r="G644" s="119"/>
      <c r="H644" s="14"/>
      <c r="I644" s="119"/>
      <c r="J644" s="14"/>
      <c r="K644" s="14"/>
      <c r="L644" s="14"/>
      <c r="M644" s="13"/>
    </row>
    <row r="645" spans="1:48" ht="30" customHeight="1">
      <c r="A645" s="13"/>
      <c r="B645" s="13"/>
      <c r="C645" s="13"/>
      <c r="D645" s="13"/>
      <c r="E645" s="119"/>
      <c r="F645" s="14"/>
      <c r="G645" s="119"/>
      <c r="H645" s="14"/>
      <c r="I645" s="119"/>
      <c r="J645" s="14"/>
      <c r="K645" s="14"/>
      <c r="L645" s="14"/>
      <c r="M645" s="13"/>
    </row>
    <row r="646" spans="1:48" ht="30" customHeight="1">
      <c r="A646" s="13"/>
      <c r="B646" s="13"/>
      <c r="C646" s="13"/>
      <c r="D646" s="13"/>
      <c r="E646" s="119"/>
      <c r="F646" s="14"/>
      <c r="G646" s="119"/>
      <c r="H646" s="14"/>
      <c r="I646" s="119"/>
      <c r="J646" s="14"/>
      <c r="K646" s="14"/>
      <c r="L646" s="14"/>
      <c r="M646" s="13"/>
    </row>
    <row r="647" spans="1:48" ht="30" customHeight="1">
      <c r="A647" s="13"/>
      <c r="B647" s="13"/>
      <c r="C647" s="13"/>
      <c r="D647" s="13"/>
      <c r="E647" s="119"/>
      <c r="F647" s="14"/>
      <c r="G647" s="119"/>
      <c r="H647" s="14"/>
      <c r="I647" s="119"/>
      <c r="J647" s="14"/>
      <c r="K647" s="14"/>
      <c r="L647" s="14"/>
      <c r="M647" s="13"/>
    </row>
    <row r="648" spans="1:48" ht="30" customHeight="1">
      <c r="A648" s="13"/>
      <c r="B648" s="13"/>
      <c r="C648" s="13"/>
      <c r="D648" s="13"/>
      <c r="E648" s="119"/>
      <c r="F648" s="14"/>
      <c r="G648" s="119"/>
      <c r="H648" s="14"/>
      <c r="I648" s="119"/>
      <c r="J648" s="14"/>
      <c r="K648" s="14"/>
      <c r="L648" s="14"/>
      <c r="M648" s="13"/>
    </row>
    <row r="649" spans="1:48" ht="30" customHeight="1">
      <c r="A649" s="13"/>
      <c r="B649" s="13"/>
      <c r="C649" s="13"/>
      <c r="D649" s="13"/>
      <c r="E649" s="119"/>
      <c r="F649" s="14"/>
      <c r="G649" s="119"/>
      <c r="H649" s="14"/>
      <c r="I649" s="119"/>
      <c r="J649" s="14"/>
      <c r="K649" s="14"/>
      <c r="L649" s="14"/>
      <c r="M649" s="13"/>
    </row>
    <row r="650" spans="1:48" ht="30" customHeight="1">
      <c r="A650" s="13"/>
      <c r="B650" s="13"/>
      <c r="C650" s="13"/>
      <c r="D650" s="13"/>
      <c r="E650" s="119"/>
      <c r="F650" s="14"/>
      <c r="G650" s="119"/>
      <c r="H650" s="14"/>
      <c r="I650" s="119"/>
      <c r="J650" s="14"/>
      <c r="K650" s="14"/>
      <c r="L650" s="14"/>
      <c r="M650" s="13"/>
    </row>
    <row r="651" spans="1:48" ht="30" customHeight="1">
      <c r="A651" s="15" t="s">
        <v>89</v>
      </c>
      <c r="B651" s="13"/>
      <c r="C651" s="13"/>
      <c r="D651" s="13"/>
      <c r="E651" s="119"/>
      <c r="F651" s="14">
        <f>SUMIF(AR629:AR650,"",F629:F650)</f>
        <v>0</v>
      </c>
      <c r="G651" s="119"/>
      <c r="H651" s="14">
        <f>SUMIF(AR629:AR650,"",H629:H650)</f>
        <v>0</v>
      </c>
      <c r="I651" s="119"/>
      <c r="J651" s="14">
        <f>SUMIF(AR629:AR650,"",J629:J650)</f>
        <v>0</v>
      </c>
      <c r="K651" s="14"/>
      <c r="L651" s="14">
        <f>SUMIF(AR629:AR650,"",L629:L650)</f>
        <v>0</v>
      </c>
      <c r="M651" s="13"/>
      <c r="N651" t="s">
        <v>90</v>
      </c>
    </row>
    <row r="652" spans="1:48" ht="30" customHeight="1">
      <c r="A652" s="15" t="s">
        <v>386</v>
      </c>
      <c r="B652" s="95" t="s">
        <v>596</v>
      </c>
      <c r="C652" s="13"/>
      <c r="D652" s="13"/>
      <c r="E652" s="119"/>
      <c r="F652" s="14"/>
      <c r="G652" s="119"/>
      <c r="H652" s="14"/>
      <c r="I652" s="119"/>
      <c r="J652" s="14"/>
      <c r="K652" s="14"/>
      <c r="L652" s="14"/>
      <c r="M652" s="13"/>
      <c r="N652" s="2"/>
      <c r="O652" s="2"/>
      <c r="P652" s="2"/>
      <c r="Q652" s="1" t="s">
        <v>387</v>
      </c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</row>
    <row r="653" spans="1:48" ht="30" customHeight="1">
      <c r="A653" s="15" t="s">
        <v>93</v>
      </c>
      <c r="B653" s="15" t="s">
        <v>50</v>
      </c>
      <c r="C653" s="15" t="s">
        <v>58</v>
      </c>
      <c r="D653" s="13">
        <v>270</v>
      </c>
      <c r="E653" s="119"/>
      <c r="F653" s="14">
        <f>TRUNC(E653*D653, 0)</f>
        <v>0</v>
      </c>
      <c r="G653" s="119"/>
      <c r="H653" s="14">
        <f>TRUNC(G653*D653, 0)</f>
        <v>0</v>
      </c>
      <c r="I653" s="119"/>
      <c r="J653" s="14">
        <f>TRUNC(I653*D653, 0)</f>
        <v>0</v>
      </c>
      <c r="K653" s="14">
        <f t="shared" ref="K653:L655" si="59">TRUNC(E653+G653+I653, 0)</f>
        <v>0</v>
      </c>
      <c r="L653" s="14">
        <f t="shared" si="59"/>
        <v>0</v>
      </c>
      <c r="M653" s="15" t="s">
        <v>94</v>
      </c>
      <c r="N653" s="1" t="s">
        <v>95</v>
      </c>
      <c r="O653" s="1" t="s">
        <v>50</v>
      </c>
      <c r="P653" s="1" t="s">
        <v>50</v>
      </c>
      <c r="Q653" s="1" t="s">
        <v>387</v>
      </c>
      <c r="R653" s="1" t="s">
        <v>61</v>
      </c>
      <c r="S653" s="1" t="s">
        <v>62</v>
      </c>
      <c r="T653" s="1" t="s">
        <v>62</v>
      </c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1" t="s">
        <v>50</v>
      </c>
      <c r="AS653" s="1" t="s">
        <v>50</v>
      </c>
      <c r="AT653" s="2"/>
      <c r="AU653" s="1" t="s">
        <v>388</v>
      </c>
      <c r="AV653" s="2">
        <v>214</v>
      </c>
    </row>
    <row r="654" spans="1:48" ht="30" customHeight="1">
      <c r="A654" s="15" t="s">
        <v>97</v>
      </c>
      <c r="B654" s="15" t="s">
        <v>50</v>
      </c>
      <c r="C654" s="15" t="s">
        <v>66</v>
      </c>
      <c r="D654" s="13">
        <v>32</v>
      </c>
      <c r="E654" s="119"/>
      <c r="F654" s="14">
        <f>TRUNC(E654*D654, 0)</f>
        <v>0</v>
      </c>
      <c r="G654" s="119"/>
      <c r="H654" s="14">
        <f>TRUNC(G654*D654, 0)</f>
        <v>0</v>
      </c>
      <c r="I654" s="119"/>
      <c r="J654" s="14">
        <f>TRUNC(I654*D654, 0)</f>
        <v>0</v>
      </c>
      <c r="K654" s="14">
        <f t="shared" si="59"/>
        <v>0</v>
      </c>
      <c r="L654" s="14">
        <f t="shared" si="59"/>
        <v>0</v>
      </c>
      <c r="M654" s="15" t="s">
        <v>98</v>
      </c>
      <c r="N654" s="1" t="s">
        <v>99</v>
      </c>
      <c r="O654" s="1" t="s">
        <v>50</v>
      </c>
      <c r="P654" s="1" t="s">
        <v>50</v>
      </c>
      <c r="Q654" s="1" t="s">
        <v>387</v>
      </c>
      <c r="R654" s="1" t="s">
        <v>61</v>
      </c>
      <c r="S654" s="1" t="s">
        <v>62</v>
      </c>
      <c r="T654" s="1" t="s">
        <v>62</v>
      </c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1" t="s">
        <v>50</v>
      </c>
      <c r="AS654" s="1" t="s">
        <v>50</v>
      </c>
      <c r="AT654" s="2"/>
      <c r="AU654" s="1" t="s">
        <v>389</v>
      </c>
      <c r="AV654" s="2">
        <v>215</v>
      </c>
    </row>
    <row r="655" spans="1:48" ht="30" customHeight="1">
      <c r="A655" s="15" t="s">
        <v>107</v>
      </c>
      <c r="B655" s="15" t="s">
        <v>50</v>
      </c>
      <c r="C655" s="15" t="s">
        <v>108</v>
      </c>
      <c r="D655" s="13">
        <v>4.4450000000000003</v>
      </c>
      <c r="E655" s="119"/>
      <c r="F655" s="14">
        <f>TRUNC(E655*D655, 0)</f>
        <v>0</v>
      </c>
      <c r="G655" s="119"/>
      <c r="H655" s="14">
        <f>TRUNC(G655*D655, 0)</f>
        <v>0</v>
      </c>
      <c r="I655" s="119"/>
      <c r="J655" s="14">
        <f>TRUNC(I655*D655, 0)</f>
        <v>0</v>
      </c>
      <c r="K655" s="14">
        <f t="shared" si="59"/>
        <v>0</v>
      </c>
      <c r="L655" s="14">
        <f t="shared" si="59"/>
        <v>0</v>
      </c>
      <c r="M655" s="15" t="s">
        <v>50</v>
      </c>
      <c r="N655" s="1" t="s">
        <v>109</v>
      </c>
      <c r="O655" s="1" t="s">
        <v>50</v>
      </c>
      <c r="P655" s="1" t="s">
        <v>50</v>
      </c>
      <c r="Q655" s="1" t="s">
        <v>387</v>
      </c>
      <c r="R655" s="1" t="s">
        <v>62</v>
      </c>
      <c r="S655" s="1" t="s">
        <v>62</v>
      </c>
      <c r="T655" s="1" t="s">
        <v>61</v>
      </c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1" t="s">
        <v>50</v>
      </c>
      <c r="AS655" s="1" t="s">
        <v>50</v>
      </c>
      <c r="AT655" s="2"/>
      <c r="AU655" s="1" t="s">
        <v>390</v>
      </c>
      <c r="AV655" s="2">
        <v>227</v>
      </c>
    </row>
    <row r="656" spans="1:48" ht="30" customHeight="1">
      <c r="A656" s="13"/>
      <c r="B656" s="13"/>
      <c r="C656" s="13"/>
      <c r="D656" s="13"/>
      <c r="E656" s="119"/>
      <c r="F656" s="14"/>
      <c r="G656" s="119"/>
      <c r="H656" s="14"/>
      <c r="I656" s="119"/>
      <c r="J656" s="14"/>
      <c r="K656" s="14"/>
      <c r="L656" s="14"/>
      <c r="M656" s="13"/>
    </row>
    <row r="657" spans="1:13" ht="30" customHeight="1">
      <c r="A657" s="13"/>
      <c r="B657" s="13"/>
      <c r="C657" s="13"/>
      <c r="D657" s="13"/>
      <c r="E657" s="119"/>
      <c r="F657" s="14"/>
      <c r="G657" s="119"/>
      <c r="H657" s="14"/>
      <c r="I657" s="119"/>
      <c r="J657" s="14"/>
      <c r="K657" s="14"/>
      <c r="L657" s="14"/>
      <c r="M657" s="13"/>
    </row>
    <row r="658" spans="1:13" ht="30" customHeight="1">
      <c r="A658" s="13"/>
      <c r="B658" s="13"/>
      <c r="C658" s="13"/>
      <c r="D658" s="13"/>
      <c r="E658" s="119"/>
      <c r="F658" s="14"/>
      <c r="G658" s="119"/>
      <c r="H658" s="14"/>
      <c r="I658" s="119"/>
      <c r="J658" s="14"/>
      <c r="K658" s="14"/>
      <c r="L658" s="14"/>
      <c r="M658" s="13"/>
    </row>
    <row r="659" spans="1:13" ht="30" customHeight="1">
      <c r="A659" s="13"/>
      <c r="B659" s="13"/>
      <c r="C659" s="13"/>
      <c r="D659" s="13"/>
      <c r="E659" s="119"/>
      <c r="F659" s="14"/>
      <c r="G659" s="119"/>
      <c r="H659" s="14"/>
      <c r="I659" s="119"/>
      <c r="J659" s="14"/>
      <c r="K659" s="14"/>
      <c r="L659" s="14"/>
      <c r="M659" s="13"/>
    </row>
    <row r="660" spans="1:13" ht="30" customHeight="1">
      <c r="A660" s="13"/>
      <c r="B660" s="13"/>
      <c r="C660" s="13"/>
      <c r="D660" s="13"/>
      <c r="E660" s="119"/>
      <c r="F660" s="14"/>
      <c r="G660" s="119"/>
      <c r="H660" s="14"/>
      <c r="I660" s="119"/>
      <c r="J660" s="14"/>
      <c r="K660" s="14"/>
      <c r="L660" s="14"/>
      <c r="M660" s="13"/>
    </row>
    <row r="661" spans="1:13" ht="30" customHeight="1">
      <c r="A661" s="13"/>
      <c r="B661" s="13"/>
      <c r="C661" s="13"/>
      <c r="D661" s="13"/>
      <c r="E661" s="119"/>
      <c r="F661" s="14"/>
      <c r="G661" s="119"/>
      <c r="H661" s="14"/>
      <c r="I661" s="119"/>
      <c r="J661" s="14"/>
      <c r="K661" s="14"/>
      <c r="L661" s="14"/>
      <c r="M661" s="13"/>
    </row>
    <row r="662" spans="1:13" ht="30" customHeight="1">
      <c r="A662" s="13"/>
      <c r="B662" s="13"/>
      <c r="C662" s="13"/>
      <c r="D662" s="13"/>
      <c r="E662" s="119"/>
      <c r="F662" s="14"/>
      <c r="G662" s="119"/>
      <c r="H662" s="14"/>
      <c r="I662" s="119"/>
      <c r="J662" s="14"/>
      <c r="K662" s="14"/>
      <c r="L662" s="14"/>
      <c r="M662" s="13"/>
    </row>
    <row r="663" spans="1:13" ht="30" customHeight="1">
      <c r="A663" s="13"/>
      <c r="B663" s="13"/>
      <c r="C663" s="13"/>
      <c r="D663" s="13"/>
      <c r="E663" s="119"/>
      <c r="F663" s="14"/>
      <c r="G663" s="119"/>
      <c r="H663" s="14"/>
      <c r="I663" s="119"/>
      <c r="J663" s="14"/>
      <c r="K663" s="14"/>
      <c r="L663" s="14"/>
      <c r="M663" s="13"/>
    </row>
    <row r="664" spans="1:13" ht="30" customHeight="1">
      <c r="A664" s="13"/>
      <c r="B664" s="13"/>
      <c r="C664" s="13"/>
      <c r="D664" s="13"/>
      <c r="E664" s="119"/>
      <c r="F664" s="14"/>
      <c r="G664" s="119"/>
      <c r="H664" s="14"/>
      <c r="I664" s="119"/>
      <c r="J664" s="14"/>
      <c r="K664" s="14"/>
      <c r="L664" s="14"/>
      <c r="M664" s="13"/>
    </row>
    <row r="665" spans="1:13" ht="30" customHeight="1">
      <c r="A665" s="13"/>
      <c r="B665" s="13"/>
      <c r="C665" s="13"/>
      <c r="D665" s="13"/>
      <c r="E665" s="119"/>
      <c r="F665" s="14"/>
      <c r="G665" s="119"/>
      <c r="H665" s="14"/>
      <c r="I665" s="119"/>
      <c r="J665" s="14"/>
      <c r="K665" s="14"/>
      <c r="L665" s="14"/>
      <c r="M665" s="13"/>
    </row>
    <row r="666" spans="1:13" ht="30" customHeight="1">
      <c r="A666" s="13"/>
      <c r="B666" s="13"/>
      <c r="C666" s="13"/>
      <c r="D666" s="13"/>
      <c r="E666" s="119"/>
      <c r="F666" s="14"/>
      <c r="G666" s="119"/>
      <c r="H666" s="14"/>
      <c r="I666" s="119"/>
      <c r="J666" s="14"/>
      <c r="K666" s="14"/>
      <c r="L666" s="14"/>
      <c r="M666" s="13"/>
    </row>
    <row r="667" spans="1:13" ht="30" customHeight="1">
      <c r="A667" s="13"/>
      <c r="B667" s="13"/>
      <c r="C667" s="13"/>
      <c r="D667" s="13"/>
      <c r="E667" s="119"/>
      <c r="F667" s="14"/>
      <c r="G667" s="119"/>
      <c r="H667" s="14"/>
      <c r="I667" s="119"/>
      <c r="J667" s="14"/>
      <c r="K667" s="14"/>
      <c r="L667" s="14"/>
      <c r="M667" s="13"/>
    </row>
    <row r="668" spans="1:13" ht="30" customHeight="1">
      <c r="A668" s="13"/>
      <c r="B668" s="13"/>
      <c r="C668" s="13"/>
      <c r="D668" s="13"/>
      <c r="E668" s="119"/>
      <c r="F668" s="14"/>
      <c r="G668" s="119"/>
      <c r="H668" s="14"/>
      <c r="I668" s="119"/>
      <c r="J668" s="14"/>
      <c r="K668" s="14"/>
      <c r="L668" s="14"/>
      <c r="M668" s="13"/>
    </row>
    <row r="669" spans="1:13" ht="30" customHeight="1">
      <c r="A669" s="13"/>
      <c r="B669" s="13"/>
      <c r="C669" s="13"/>
      <c r="D669" s="13"/>
      <c r="E669" s="119"/>
      <c r="F669" s="14"/>
      <c r="G669" s="119"/>
      <c r="H669" s="14"/>
      <c r="I669" s="119"/>
      <c r="J669" s="14"/>
      <c r="K669" s="14"/>
      <c r="L669" s="14"/>
      <c r="M669" s="13"/>
    </row>
    <row r="670" spans="1:13" ht="30" customHeight="1">
      <c r="A670" s="13"/>
      <c r="B670" s="13"/>
      <c r="C670" s="13"/>
      <c r="D670" s="13"/>
      <c r="E670" s="119"/>
      <c r="F670" s="14"/>
      <c r="G670" s="119"/>
      <c r="H670" s="14"/>
      <c r="I670" s="119"/>
      <c r="J670" s="14"/>
      <c r="K670" s="14"/>
      <c r="L670" s="14"/>
      <c r="M670" s="13"/>
    </row>
    <row r="671" spans="1:13" ht="30" customHeight="1">
      <c r="A671" s="13"/>
      <c r="B671" s="13"/>
      <c r="C671" s="13"/>
      <c r="D671" s="13"/>
      <c r="E671" s="119"/>
      <c r="F671" s="14"/>
      <c r="G671" s="119"/>
      <c r="H671" s="14"/>
      <c r="I671" s="119"/>
      <c r="J671" s="14"/>
      <c r="K671" s="14"/>
      <c r="L671" s="14"/>
      <c r="M671" s="13"/>
    </row>
    <row r="672" spans="1:13" ht="30" customHeight="1">
      <c r="A672" s="13"/>
      <c r="B672" s="13"/>
      <c r="C672" s="13"/>
      <c r="D672" s="13"/>
      <c r="E672" s="119"/>
      <c r="F672" s="14"/>
      <c r="G672" s="119"/>
      <c r="H672" s="14"/>
      <c r="I672" s="119"/>
      <c r="J672" s="14"/>
      <c r="K672" s="14"/>
      <c r="L672" s="14"/>
      <c r="M672" s="13"/>
    </row>
    <row r="673" spans="1:48" ht="30" customHeight="1">
      <c r="A673" s="13"/>
      <c r="B673" s="13"/>
      <c r="C673" s="13"/>
      <c r="D673" s="13"/>
      <c r="E673" s="119"/>
      <c r="F673" s="14"/>
      <c r="G673" s="119"/>
      <c r="H673" s="14"/>
      <c r="I673" s="119"/>
      <c r="J673" s="14"/>
      <c r="K673" s="14"/>
      <c r="L673" s="14"/>
      <c r="M673" s="13"/>
    </row>
    <row r="674" spans="1:48" ht="30" customHeight="1">
      <c r="A674" s="13"/>
      <c r="B674" s="13"/>
      <c r="C674" s="13"/>
      <c r="D674" s="13"/>
      <c r="E674" s="119"/>
      <c r="F674" s="14"/>
      <c r="G674" s="119"/>
      <c r="H674" s="14"/>
      <c r="I674" s="119"/>
      <c r="J674" s="14"/>
      <c r="K674" s="14"/>
      <c r="L674" s="14"/>
      <c r="M674" s="13"/>
    </row>
    <row r="675" spans="1:48" ht="30" customHeight="1">
      <c r="A675" s="15" t="s">
        <v>89</v>
      </c>
      <c r="B675" s="13"/>
      <c r="C675" s="13"/>
      <c r="D675" s="13"/>
      <c r="E675" s="119"/>
      <c r="F675" s="14">
        <f>SUMIF(AR653:AR674,"",F653:F674)</f>
        <v>0</v>
      </c>
      <c r="G675" s="119"/>
      <c r="H675" s="14">
        <f>SUMIF(AR653:AR674,"",H653:H674)</f>
        <v>0</v>
      </c>
      <c r="I675" s="119"/>
      <c r="J675" s="14">
        <f>SUMIF(AR653:AR674,"",J653:J674)</f>
        <v>0</v>
      </c>
      <c r="K675" s="14"/>
      <c r="L675" s="14">
        <f>SUMIF(AR653:AR674,"",L653:L674)</f>
        <v>0</v>
      </c>
      <c r="M675" s="13"/>
      <c r="N675" t="s">
        <v>90</v>
      </c>
    </row>
    <row r="676" spans="1:48" ht="30" customHeight="1">
      <c r="A676" s="15" t="s">
        <v>391</v>
      </c>
      <c r="B676" s="96" t="s">
        <v>596</v>
      </c>
      <c r="C676" s="13"/>
      <c r="D676" s="13"/>
      <c r="E676" s="119"/>
      <c r="F676" s="14"/>
      <c r="G676" s="119"/>
      <c r="H676" s="14"/>
      <c r="I676" s="119"/>
      <c r="J676" s="14"/>
      <c r="K676" s="14"/>
      <c r="L676" s="14"/>
      <c r="M676" s="13"/>
      <c r="N676" s="2"/>
      <c r="O676" s="2"/>
      <c r="P676" s="2"/>
      <c r="Q676" s="1" t="s">
        <v>392</v>
      </c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</row>
    <row r="677" spans="1:48" ht="30" customHeight="1">
      <c r="A677" s="15" t="s">
        <v>113</v>
      </c>
      <c r="B677" s="15" t="s">
        <v>114</v>
      </c>
      <c r="C677" s="15" t="s">
        <v>103</v>
      </c>
      <c r="D677" s="13">
        <v>18</v>
      </c>
      <c r="E677" s="119"/>
      <c r="F677" s="14">
        <f t="shared" ref="F677:F683" si="60">TRUNC(E677*D677, 0)</f>
        <v>0</v>
      </c>
      <c r="G677" s="119"/>
      <c r="H677" s="14">
        <f t="shared" ref="H677:H683" si="61">TRUNC(G677*D677, 0)</f>
        <v>0</v>
      </c>
      <c r="I677" s="119"/>
      <c r="J677" s="14">
        <f t="shared" ref="J677:J683" si="62">TRUNC(I677*D677, 0)</f>
        <v>0</v>
      </c>
      <c r="K677" s="14">
        <f t="shared" ref="K677:L683" si="63">TRUNC(E677+G677+I677, 0)</f>
        <v>0</v>
      </c>
      <c r="L677" s="14">
        <f t="shared" si="63"/>
        <v>0</v>
      </c>
      <c r="M677" s="15" t="s">
        <v>50</v>
      </c>
      <c r="N677" s="1" t="s">
        <v>115</v>
      </c>
      <c r="O677" s="1" t="s">
        <v>50</v>
      </c>
      <c r="P677" s="1" t="s">
        <v>50</v>
      </c>
      <c r="Q677" s="1" t="s">
        <v>392</v>
      </c>
      <c r="R677" s="1" t="s">
        <v>62</v>
      </c>
      <c r="S677" s="1" t="s">
        <v>62</v>
      </c>
      <c r="T677" s="1" t="s">
        <v>61</v>
      </c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1" t="s">
        <v>50</v>
      </c>
      <c r="AS677" s="1" t="s">
        <v>50</v>
      </c>
      <c r="AT677" s="2"/>
      <c r="AU677" s="1" t="s">
        <v>393</v>
      </c>
      <c r="AV677" s="2">
        <v>217</v>
      </c>
    </row>
    <row r="678" spans="1:48" ht="30" customHeight="1">
      <c r="A678" s="15" t="s">
        <v>117</v>
      </c>
      <c r="B678" s="15" t="s">
        <v>118</v>
      </c>
      <c r="C678" s="15" t="s">
        <v>103</v>
      </c>
      <c r="D678" s="13">
        <v>6</v>
      </c>
      <c r="E678" s="119"/>
      <c r="F678" s="14">
        <f t="shared" si="60"/>
        <v>0</v>
      </c>
      <c r="G678" s="119"/>
      <c r="H678" s="14">
        <f t="shared" si="61"/>
        <v>0</v>
      </c>
      <c r="I678" s="119"/>
      <c r="J678" s="14">
        <f t="shared" si="62"/>
        <v>0</v>
      </c>
      <c r="K678" s="14">
        <f t="shared" si="63"/>
        <v>0</v>
      </c>
      <c r="L678" s="14">
        <f t="shared" si="63"/>
        <v>0</v>
      </c>
      <c r="M678" s="15" t="s">
        <v>50</v>
      </c>
      <c r="N678" s="1" t="s">
        <v>119</v>
      </c>
      <c r="O678" s="1" t="s">
        <v>50</v>
      </c>
      <c r="P678" s="1" t="s">
        <v>50</v>
      </c>
      <c r="Q678" s="1" t="s">
        <v>392</v>
      </c>
      <c r="R678" s="1" t="s">
        <v>62</v>
      </c>
      <c r="S678" s="1" t="s">
        <v>62</v>
      </c>
      <c r="T678" s="1" t="s">
        <v>61</v>
      </c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1" t="s">
        <v>50</v>
      </c>
      <c r="AS678" s="1" t="s">
        <v>50</v>
      </c>
      <c r="AT678" s="2"/>
      <c r="AU678" s="1" t="s">
        <v>394</v>
      </c>
      <c r="AV678" s="2">
        <v>218</v>
      </c>
    </row>
    <row r="679" spans="1:48" ht="30" customHeight="1">
      <c r="A679" s="15" t="s">
        <v>121</v>
      </c>
      <c r="B679" s="15" t="s">
        <v>122</v>
      </c>
      <c r="C679" s="15" t="s">
        <v>103</v>
      </c>
      <c r="D679" s="13">
        <v>1</v>
      </c>
      <c r="E679" s="119"/>
      <c r="F679" s="14">
        <f t="shared" si="60"/>
        <v>0</v>
      </c>
      <c r="G679" s="119"/>
      <c r="H679" s="14">
        <f t="shared" si="61"/>
        <v>0</v>
      </c>
      <c r="I679" s="119"/>
      <c r="J679" s="14">
        <f t="shared" si="62"/>
        <v>0</v>
      </c>
      <c r="K679" s="14">
        <f t="shared" si="63"/>
        <v>0</v>
      </c>
      <c r="L679" s="14">
        <f t="shared" si="63"/>
        <v>0</v>
      </c>
      <c r="M679" s="15" t="s">
        <v>50</v>
      </c>
      <c r="N679" s="1" t="s">
        <v>123</v>
      </c>
      <c r="O679" s="1" t="s">
        <v>50</v>
      </c>
      <c r="P679" s="1" t="s">
        <v>50</v>
      </c>
      <c r="Q679" s="1" t="s">
        <v>392</v>
      </c>
      <c r="R679" s="1" t="s">
        <v>62</v>
      </c>
      <c r="S679" s="1" t="s">
        <v>62</v>
      </c>
      <c r="T679" s="1" t="s">
        <v>61</v>
      </c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1" t="s">
        <v>50</v>
      </c>
      <c r="AS679" s="1" t="s">
        <v>50</v>
      </c>
      <c r="AT679" s="2"/>
      <c r="AU679" s="1" t="s">
        <v>395</v>
      </c>
      <c r="AV679" s="2">
        <v>219</v>
      </c>
    </row>
    <row r="680" spans="1:48" ht="30" customHeight="1">
      <c r="A680" s="15" t="s">
        <v>125</v>
      </c>
      <c r="B680" s="15" t="s">
        <v>126</v>
      </c>
      <c r="C680" s="15" t="s">
        <v>127</v>
      </c>
      <c r="D680" s="13">
        <v>2</v>
      </c>
      <c r="E680" s="119"/>
      <c r="F680" s="14">
        <f t="shared" si="60"/>
        <v>0</v>
      </c>
      <c r="G680" s="119"/>
      <c r="H680" s="14">
        <f t="shared" si="61"/>
        <v>0</v>
      </c>
      <c r="I680" s="119"/>
      <c r="J680" s="14">
        <f t="shared" si="62"/>
        <v>0</v>
      </c>
      <c r="K680" s="14">
        <f t="shared" si="63"/>
        <v>0</v>
      </c>
      <c r="L680" s="14">
        <f t="shared" si="63"/>
        <v>0</v>
      </c>
      <c r="M680" s="15" t="s">
        <v>128</v>
      </c>
      <c r="N680" s="1" t="s">
        <v>129</v>
      </c>
      <c r="O680" s="1" t="s">
        <v>50</v>
      </c>
      <c r="P680" s="1" t="s">
        <v>50</v>
      </c>
      <c r="Q680" s="1" t="s">
        <v>392</v>
      </c>
      <c r="R680" s="1" t="s">
        <v>61</v>
      </c>
      <c r="S680" s="1" t="s">
        <v>62</v>
      </c>
      <c r="T680" s="1" t="s">
        <v>62</v>
      </c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1" t="s">
        <v>50</v>
      </c>
      <c r="AS680" s="1" t="s">
        <v>50</v>
      </c>
      <c r="AT680" s="2"/>
      <c r="AU680" s="1" t="s">
        <v>396</v>
      </c>
      <c r="AV680" s="2">
        <v>220</v>
      </c>
    </row>
    <row r="681" spans="1:48" ht="30" customHeight="1">
      <c r="A681" s="15" t="s">
        <v>131</v>
      </c>
      <c r="B681" s="15" t="s">
        <v>132</v>
      </c>
      <c r="C681" s="15" t="s">
        <v>103</v>
      </c>
      <c r="D681" s="13">
        <v>1</v>
      </c>
      <c r="E681" s="119"/>
      <c r="F681" s="14">
        <f t="shared" si="60"/>
        <v>0</v>
      </c>
      <c r="G681" s="119"/>
      <c r="H681" s="14">
        <f t="shared" si="61"/>
        <v>0</v>
      </c>
      <c r="I681" s="119"/>
      <c r="J681" s="14">
        <f t="shared" si="62"/>
        <v>0</v>
      </c>
      <c r="K681" s="14">
        <f t="shared" si="63"/>
        <v>0</v>
      </c>
      <c r="L681" s="14">
        <f t="shared" si="63"/>
        <v>0</v>
      </c>
      <c r="M681" s="15" t="s">
        <v>133</v>
      </c>
      <c r="N681" s="1" t="s">
        <v>134</v>
      </c>
      <c r="O681" s="1" t="s">
        <v>50</v>
      </c>
      <c r="P681" s="1" t="s">
        <v>50</v>
      </c>
      <c r="Q681" s="1" t="s">
        <v>392</v>
      </c>
      <c r="R681" s="1" t="s">
        <v>61</v>
      </c>
      <c r="S681" s="1" t="s">
        <v>62</v>
      </c>
      <c r="T681" s="1" t="s">
        <v>62</v>
      </c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1" t="s">
        <v>50</v>
      </c>
      <c r="AS681" s="1" t="s">
        <v>50</v>
      </c>
      <c r="AT681" s="2"/>
      <c r="AU681" s="1" t="s">
        <v>397</v>
      </c>
      <c r="AV681" s="2">
        <v>221</v>
      </c>
    </row>
    <row r="682" spans="1:48" ht="30" customHeight="1">
      <c r="A682" s="15" t="s">
        <v>140</v>
      </c>
      <c r="B682" s="15" t="s">
        <v>141</v>
      </c>
      <c r="C682" s="15" t="s">
        <v>103</v>
      </c>
      <c r="D682" s="13">
        <v>61</v>
      </c>
      <c r="E682" s="119"/>
      <c r="F682" s="14">
        <f t="shared" si="60"/>
        <v>0</v>
      </c>
      <c r="G682" s="119"/>
      <c r="H682" s="14">
        <f t="shared" si="61"/>
        <v>0</v>
      </c>
      <c r="I682" s="119"/>
      <c r="J682" s="14">
        <f t="shared" si="62"/>
        <v>0</v>
      </c>
      <c r="K682" s="14">
        <f t="shared" si="63"/>
        <v>0</v>
      </c>
      <c r="L682" s="14">
        <f t="shared" si="63"/>
        <v>0</v>
      </c>
      <c r="M682" s="15" t="s">
        <v>142</v>
      </c>
      <c r="N682" s="1" t="s">
        <v>143</v>
      </c>
      <c r="O682" s="1" t="s">
        <v>50</v>
      </c>
      <c r="P682" s="1" t="s">
        <v>50</v>
      </c>
      <c r="Q682" s="1" t="s">
        <v>392</v>
      </c>
      <c r="R682" s="1" t="s">
        <v>61</v>
      </c>
      <c r="S682" s="1" t="s">
        <v>62</v>
      </c>
      <c r="T682" s="1" t="s">
        <v>62</v>
      </c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1" t="s">
        <v>50</v>
      </c>
      <c r="AS682" s="1" t="s">
        <v>50</v>
      </c>
      <c r="AT682" s="2"/>
      <c r="AU682" s="1" t="s">
        <v>398</v>
      </c>
      <c r="AV682" s="2">
        <v>222</v>
      </c>
    </row>
    <row r="683" spans="1:48" ht="30" customHeight="1">
      <c r="A683" s="15" t="s">
        <v>140</v>
      </c>
      <c r="B683" s="15" t="s">
        <v>145</v>
      </c>
      <c r="C683" s="15" t="s">
        <v>103</v>
      </c>
      <c r="D683" s="13">
        <v>164</v>
      </c>
      <c r="E683" s="119"/>
      <c r="F683" s="14">
        <f t="shared" si="60"/>
        <v>0</v>
      </c>
      <c r="G683" s="119"/>
      <c r="H683" s="14">
        <f t="shared" si="61"/>
        <v>0</v>
      </c>
      <c r="I683" s="119"/>
      <c r="J683" s="14">
        <f t="shared" si="62"/>
        <v>0</v>
      </c>
      <c r="K683" s="14">
        <f t="shared" si="63"/>
        <v>0</v>
      </c>
      <c r="L683" s="14">
        <f t="shared" si="63"/>
        <v>0</v>
      </c>
      <c r="M683" s="15" t="s">
        <v>146</v>
      </c>
      <c r="N683" s="1" t="s">
        <v>147</v>
      </c>
      <c r="O683" s="1" t="s">
        <v>50</v>
      </c>
      <c r="P683" s="1" t="s">
        <v>50</v>
      </c>
      <c r="Q683" s="1" t="s">
        <v>392</v>
      </c>
      <c r="R683" s="1" t="s">
        <v>61</v>
      </c>
      <c r="S683" s="1" t="s">
        <v>62</v>
      </c>
      <c r="T683" s="1" t="s">
        <v>62</v>
      </c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1" t="s">
        <v>50</v>
      </c>
      <c r="AS683" s="1" t="s">
        <v>50</v>
      </c>
      <c r="AT683" s="2"/>
      <c r="AU683" s="1" t="s">
        <v>399</v>
      </c>
      <c r="AV683" s="2">
        <v>223</v>
      </c>
    </row>
    <row r="684" spans="1:48" ht="30" customHeight="1">
      <c r="A684" s="15"/>
      <c r="B684" s="15"/>
      <c r="C684" s="15"/>
      <c r="D684" s="13"/>
      <c r="E684" s="119"/>
      <c r="F684" s="14"/>
      <c r="G684" s="119"/>
      <c r="H684" s="14"/>
      <c r="I684" s="119"/>
      <c r="J684" s="14"/>
      <c r="K684" s="14"/>
      <c r="L684" s="14"/>
      <c r="M684" s="15"/>
      <c r="N684" s="1" t="s">
        <v>149</v>
      </c>
      <c r="O684" s="1" t="s">
        <v>50</v>
      </c>
      <c r="P684" s="1" t="s">
        <v>50</v>
      </c>
      <c r="Q684" s="1" t="s">
        <v>392</v>
      </c>
      <c r="R684" s="1" t="s">
        <v>61</v>
      </c>
      <c r="S684" s="1" t="s">
        <v>62</v>
      </c>
      <c r="T684" s="1" t="s">
        <v>62</v>
      </c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1" t="s">
        <v>50</v>
      </c>
      <c r="AS684" s="1" t="s">
        <v>50</v>
      </c>
      <c r="AT684" s="2"/>
      <c r="AU684" s="1" t="s">
        <v>400</v>
      </c>
      <c r="AV684" s="2">
        <v>224</v>
      </c>
    </row>
    <row r="685" spans="1:48" ht="30" customHeight="1">
      <c r="A685" s="13"/>
      <c r="B685" s="13"/>
      <c r="C685" s="13"/>
      <c r="D685" s="13"/>
      <c r="E685" s="119"/>
      <c r="F685" s="14"/>
      <c r="G685" s="119"/>
      <c r="H685" s="14"/>
      <c r="I685" s="119"/>
      <c r="J685" s="14"/>
      <c r="K685" s="14"/>
      <c r="L685" s="14"/>
      <c r="M685" s="13"/>
    </row>
    <row r="686" spans="1:48" ht="30" customHeight="1">
      <c r="A686" s="13"/>
      <c r="B686" s="13"/>
      <c r="C686" s="13"/>
      <c r="D686" s="13"/>
      <c r="E686" s="119"/>
      <c r="F686" s="14"/>
      <c r="G686" s="119"/>
      <c r="H686" s="14"/>
      <c r="I686" s="119"/>
      <c r="J686" s="14"/>
      <c r="K686" s="14"/>
      <c r="L686" s="14"/>
      <c r="M686" s="13"/>
    </row>
    <row r="687" spans="1:48" ht="30" customHeight="1">
      <c r="A687" s="13"/>
      <c r="B687" s="13"/>
      <c r="C687" s="13"/>
      <c r="D687" s="13"/>
      <c r="E687" s="119"/>
      <c r="F687" s="14"/>
      <c r="G687" s="119"/>
      <c r="H687" s="14"/>
      <c r="I687" s="119"/>
      <c r="J687" s="14"/>
      <c r="K687" s="14"/>
      <c r="L687" s="14"/>
      <c r="M687" s="13"/>
    </row>
    <row r="688" spans="1:48" ht="30" customHeight="1">
      <c r="A688" s="13"/>
      <c r="B688" s="13"/>
      <c r="C688" s="13"/>
      <c r="D688" s="13"/>
      <c r="E688" s="119"/>
      <c r="F688" s="14"/>
      <c r="G688" s="119"/>
      <c r="H688" s="14"/>
      <c r="I688" s="119"/>
      <c r="J688" s="14"/>
      <c r="K688" s="14"/>
      <c r="L688" s="14"/>
      <c r="M688" s="13"/>
    </row>
    <row r="689" spans="1:48" ht="30" customHeight="1">
      <c r="A689" s="13"/>
      <c r="B689" s="13"/>
      <c r="C689" s="13"/>
      <c r="D689" s="13"/>
      <c r="E689" s="119"/>
      <c r="F689" s="14"/>
      <c r="G689" s="119"/>
      <c r="H689" s="14"/>
      <c r="I689" s="119"/>
      <c r="J689" s="14"/>
      <c r="K689" s="14"/>
      <c r="L689" s="14"/>
      <c r="M689" s="13"/>
    </row>
    <row r="690" spans="1:48" ht="30" customHeight="1">
      <c r="A690" s="13"/>
      <c r="B690" s="13"/>
      <c r="C690" s="13"/>
      <c r="D690" s="13"/>
      <c r="E690" s="119"/>
      <c r="F690" s="14"/>
      <c r="G690" s="119"/>
      <c r="H690" s="14"/>
      <c r="I690" s="119"/>
      <c r="J690" s="14"/>
      <c r="K690" s="14"/>
      <c r="L690" s="14"/>
      <c r="M690" s="13"/>
    </row>
    <row r="691" spans="1:48" ht="30" customHeight="1">
      <c r="A691" s="13"/>
      <c r="B691" s="13"/>
      <c r="C691" s="13"/>
      <c r="D691" s="13"/>
      <c r="E691" s="119"/>
      <c r="F691" s="14"/>
      <c r="G691" s="119"/>
      <c r="H691" s="14"/>
      <c r="I691" s="119"/>
      <c r="J691" s="14"/>
      <c r="K691" s="14"/>
      <c r="L691" s="14"/>
      <c r="M691" s="13"/>
    </row>
    <row r="692" spans="1:48" ht="30" customHeight="1">
      <c r="A692" s="13"/>
      <c r="B692" s="13"/>
      <c r="C692" s="13"/>
      <c r="D692" s="13"/>
      <c r="E692" s="119"/>
      <c r="F692" s="14"/>
      <c r="G692" s="119"/>
      <c r="H692" s="14"/>
      <c r="I692" s="119"/>
      <c r="J692" s="14"/>
      <c r="K692" s="14"/>
      <c r="L692" s="14"/>
      <c r="M692" s="13"/>
    </row>
    <row r="693" spans="1:48" ht="30" customHeight="1">
      <c r="A693" s="13"/>
      <c r="B693" s="13"/>
      <c r="C693" s="13"/>
      <c r="D693" s="13"/>
      <c r="E693" s="119"/>
      <c r="F693" s="14"/>
      <c r="G693" s="119"/>
      <c r="H693" s="14"/>
      <c r="I693" s="119"/>
      <c r="J693" s="14"/>
      <c r="K693" s="14"/>
      <c r="L693" s="14"/>
      <c r="M693" s="13"/>
    </row>
    <row r="694" spans="1:48" ht="30" customHeight="1">
      <c r="A694" s="13"/>
      <c r="B694" s="13"/>
      <c r="C694" s="13"/>
      <c r="D694" s="13"/>
      <c r="E694" s="119"/>
      <c r="F694" s="14"/>
      <c r="G694" s="119"/>
      <c r="H694" s="14"/>
      <c r="I694" s="119"/>
      <c r="J694" s="14"/>
      <c r="K694" s="14"/>
      <c r="L694" s="14"/>
      <c r="M694" s="13"/>
    </row>
    <row r="695" spans="1:48" ht="30" customHeight="1">
      <c r="A695" s="13"/>
      <c r="B695" s="13"/>
      <c r="C695" s="13"/>
      <c r="D695" s="13"/>
      <c r="E695" s="119"/>
      <c r="F695" s="14"/>
      <c r="G695" s="119"/>
      <c r="H695" s="14"/>
      <c r="I695" s="119"/>
      <c r="J695" s="14"/>
      <c r="K695" s="14"/>
      <c r="L695" s="14"/>
      <c r="M695" s="13"/>
    </row>
    <row r="696" spans="1:48" ht="30" customHeight="1">
      <c r="A696" s="13"/>
      <c r="B696" s="13"/>
      <c r="C696" s="13"/>
      <c r="D696" s="13"/>
      <c r="E696" s="119"/>
      <c r="F696" s="14"/>
      <c r="G696" s="119"/>
      <c r="H696" s="14"/>
      <c r="I696" s="119"/>
      <c r="J696" s="14"/>
      <c r="K696" s="14"/>
      <c r="L696" s="14"/>
      <c r="M696" s="13"/>
    </row>
    <row r="697" spans="1:48" ht="30" customHeight="1">
      <c r="A697" s="13"/>
      <c r="B697" s="13"/>
      <c r="C697" s="13"/>
      <c r="D697" s="13"/>
      <c r="E697" s="119"/>
      <c r="F697" s="14"/>
      <c r="G697" s="119"/>
      <c r="H697" s="14"/>
      <c r="I697" s="119"/>
      <c r="J697" s="14"/>
      <c r="K697" s="14"/>
      <c r="L697" s="14"/>
      <c r="M697" s="13"/>
    </row>
    <row r="698" spans="1:48" ht="30" customHeight="1">
      <c r="A698" s="13"/>
      <c r="B698" s="13"/>
      <c r="C698" s="13"/>
      <c r="D698" s="13"/>
      <c r="E698" s="119"/>
      <c r="F698" s="14"/>
      <c r="G698" s="119"/>
      <c r="H698" s="14"/>
      <c r="I698" s="119"/>
      <c r="J698" s="14"/>
      <c r="K698" s="14"/>
      <c r="L698" s="14"/>
      <c r="M698" s="13"/>
    </row>
    <row r="699" spans="1:48" ht="30" customHeight="1">
      <c r="A699" s="15" t="s">
        <v>89</v>
      </c>
      <c r="B699" s="13"/>
      <c r="C699" s="13"/>
      <c r="D699" s="13"/>
      <c r="E699" s="119"/>
      <c r="F699" s="14">
        <f>SUMIF(AR677:AR698,"",F677:F698)</f>
        <v>0</v>
      </c>
      <c r="G699" s="119"/>
      <c r="H699" s="14">
        <f>SUMIF(AR677:AR698,"",H677:H698)</f>
        <v>0</v>
      </c>
      <c r="I699" s="119"/>
      <c r="J699" s="14">
        <f>SUMIF(AR677:AR698,"",J677:J698)</f>
        <v>0</v>
      </c>
      <c r="K699" s="14"/>
      <c r="L699" s="14">
        <f>SUMIF(AR677:AR698,"",L677:L698)</f>
        <v>0</v>
      </c>
      <c r="M699" s="13"/>
      <c r="N699" t="s">
        <v>90</v>
      </c>
    </row>
    <row r="700" spans="1:48" ht="30" customHeight="1">
      <c r="A700" s="15" t="s">
        <v>403</v>
      </c>
      <c r="B700" s="97" t="s">
        <v>597</v>
      </c>
      <c r="C700" s="13"/>
      <c r="D700" s="13"/>
      <c r="E700" s="119"/>
      <c r="F700" s="14"/>
      <c r="G700" s="119"/>
      <c r="H700" s="14"/>
      <c r="I700" s="119"/>
      <c r="J700" s="14"/>
      <c r="K700" s="14"/>
      <c r="L700" s="14"/>
      <c r="M700" s="13"/>
      <c r="N700" s="2"/>
      <c r="O700" s="2"/>
      <c r="P700" s="2"/>
      <c r="Q700" s="1" t="s">
        <v>404</v>
      </c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</row>
    <row r="701" spans="1:48" ht="30" customHeight="1">
      <c r="A701" s="15" t="s">
        <v>176</v>
      </c>
      <c r="B701" s="15" t="s">
        <v>332</v>
      </c>
      <c r="C701" s="15" t="s">
        <v>66</v>
      </c>
      <c r="D701" s="13">
        <v>130</v>
      </c>
      <c r="E701" s="119"/>
      <c r="F701" s="14">
        <f>TRUNC(E701*D701, 0)</f>
        <v>0</v>
      </c>
      <c r="G701" s="119"/>
      <c r="H701" s="14">
        <f>TRUNC(G701*D701, 0)</f>
        <v>0</v>
      </c>
      <c r="I701" s="119"/>
      <c r="J701" s="14">
        <f>TRUNC(I701*D701, 0)</f>
        <v>0</v>
      </c>
      <c r="K701" s="14">
        <f t="shared" ref="K701:L705" si="64">TRUNC(E701+G701+I701, 0)</f>
        <v>0</v>
      </c>
      <c r="L701" s="14">
        <f t="shared" si="64"/>
        <v>0</v>
      </c>
      <c r="M701" s="15" t="s">
        <v>333</v>
      </c>
      <c r="N701" s="1" t="s">
        <v>334</v>
      </c>
      <c r="O701" s="1" t="s">
        <v>50</v>
      </c>
      <c r="P701" s="1" t="s">
        <v>50</v>
      </c>
      <c r="Q701" s="1" t="s">
        <v>404</v>
      </c>
      <c r="R701" s="1" t="s">
        <v>61</v>
      </c>
      <c r="S701" s="1" t="s">
        <v>62</v>
      </c>
      <c r="T701" s="1" t="s">
        <v>62</v>
      </c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1" t="s">
        <v>50</v>
      </c>
      <c r="AS701" s="1" t="s">
        <v>50</v>
      </c>
      <c r="AT701" s="2"/>
      <c r="AU701" s="1" t="s">
        <v>405</v>
      </c>
      <c r="AV701" s="2">
        <v>231</v>
      </c>
    </row>
    <row r="702" spans="1:48" ht="30" customHeight="1">
      <c r="A702" s="15" t="s">
        <v>247</v>
      </c>
      <c r="B702" s="15" t="s">
        <v>248</v>
      </c>
      <c r="C702" s="15" t="s">
        <v>58</v>
      </c>
      <c r="D702" s="13">
        <v>89</v>
      </c>
      <c r="E702" s="119"/>
      <c r="F702" s="14">
        <f>TRUNC(E702*D702, 0)</f>
        <v>0</v>
      </c>
      <c r="G702" s="119"/>
      <c r="H702" s="14">
        <f>TRUNC(G702*D702, 0)</f>
        <v>0</v>
      </c>
      <c r="I702" s="119"/>
      <c r="J702" s="14">
        <f>TRUNC(I702*D702, 0)</f>
        <v>0</v>
      </c>
      <c r="K702" s="14">
        <f t="shared" si="64"/>
        <v>0</v>
      </c>
      <c r="L702" s="14">
        <f t="shared" si="64"/>
        <v>0</v>
      </c>
      <c r="M702" s="15" t="s">
        <v>249</v>
      </c>
      <c r="N702" s="1" t="s">
        <v>250</v>
      </c>
      <c r="O702" s="1" t="s">
        <v>50</v>
      </c>
      <c r="P702" s="1" t="s">
        <v>50</v>
      </c>
      <c r="Q702" s="1" t="s">
        <v>404</v>
      </c>
      <c r="R702" s="1" t="s">
        <v>61</v>
      </c>
      <c r="S702" s="1" t="s">
        <v>62</v>
      </c>
      <c r="T702" s="1" t="s">
        <v>62</v>
      </c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1" t="s">
        <v>50</v>
      </c>
      <c r="AS702" s="1" t="s">
        <v>50</v>
      </c>
      <c r="AT702" s="2"/>
      <c r="AU702" s="1" t="s">
        <v>406</v>
      </c>
      <c r="AV702" s="2">
        <v>233</v>
      </c>
    </row>
    <row r="703" spans="1:48" ht="30" customHeight="1">
      <c r="A703" s="15" t="s">
        <v>75</v>
      </c>
      <c r="B703" s="15" t="s">
        <v>50</v>
      </c>
      <c r="C703" s="15" t="s">
        <v>58</v>
      </c>
      <c r="D703" s="13">
        <v>146</v>
      </c>
      <c r="E703" s="119"/>
      <c r="F703" s="14">
        <f>TRUNC(E703*D703, 0)</f>
        <v>0</v>
      </c>
      <c r="G703" s="119"/>
      <c r="H703" s="14">
        <f>TRUNC(G703*D703, 0)</f>
        <v>0</v>
      </c>
      <c r="I703" s="119"/>
      <c r="J703" s="14">
        <f>TRUNC(I703*D703, 0)</f>
        <v>0</v>
      </c>
      <c r="K703" s="14">
        <f t="shared" si="64"/>
        <v>0</v>
      </c>
      <c r="L703" s="14">
        <f t="shared" si="64"/>
        <v>0</v>
      </c>
      <c r="M703" s="15" t="s">
        <v>76</v>
      </c>
      <c r="N703" s="1" t="s">
        <v>77</v>
      </c>
      <c r="O703" s="1" t="s">
        <v>50</v>
      </c>
      <c r="P703" s="1" t="s">
        <v>50</v>
      </c>
      <c r="Q703" s="1" t="s">
        <v>404</v>
      </c>
      <c r="R703" s="1" t="s">
        <v>61</v>
      </c>
      <c r="S703" s="1" t="s">
        <v>62</v>
      </c>
      <c r="T703" s="1" t="s">
        <v>62</v>
      </c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1" t="s">
        <v>50</v>
      </c>
      <c r="AS703" s="1" t="s">
        <v>50</v>
      </c>
      <c r="AT703" s="2"/>
      <c r="AU703" s="1" t="s">
        <v>407</v>
      </c>
      <c r="AV703" s="2">
        <v>235</v>
      </c>
    </row>
    <row r="704" spans="1:48" ht="30" customHeight="1">
      <c r="A704" s="15" t="s">
        <v>79</v>
      </c>
      <c r="B704" s="15" t="s">
        <v>50</v>
      </c>
      <c r="C704" s="15" t="s">
        <v>66</v>
      </c>
      <c r="D704" s="13">
        <v>66</v>
      </c>
      <c r="E704" s="119"/>
      <c r="F704" s="14">
        <f>TRUNC(E704*D704, 0)</f>
        <v>0</v>
      </c>
      <c r="G704" s="119"/>
      <c r="H704" s="14">
        <f>TRUNC(G704*D704, 0)</f>
        <v>0</v>
      </c>
      <c r="I704" s="119"/>
      <c r="J704" s="14">
        <f>TRUNC(I704*D704, 0)</f>
        <v>0</v>
      </c>
      <c r="K704" s="14">
        <f t="shared" si="64"/>
        <v>0</v>
      </c>
      <c r="L704" s="14">
        <f t="shared" si="64"/>
        <v>0</v>
      </c>
      <c r="M704" s="15" t="s">
        <v>80</v>
      </c>
      <c r="N704" s="1" t="s">
        <v>81</v>
      </c>
      <c r="O704" s="1" t="s">
        <v>50</v>
      </c>
      <c r="P704" s="1" t="s">
        <v>50</v>
      </c>
      <c r="Q704" s="1" t="s">
        <v>404</v>
      </c>
      <c r="R704" s="1" t="s">
        <v>61</v>
      </c>
      <c r="S704" s="1" t="s">
        <v>62</v>
      </c>
      <c r="T704" s="1" t="s">
        <v>62</v>
      </c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1" t="s">
        <v>50</v>
      </c>
      <c r="AS704" s="1" t="s">
        <v>50</v>
      </c>
      <c r="AT704" s="2"/>
      <c r="AU704" s="1" t="s">
        <v>408</v>
      </c>
      <c r="AV704" s="2">
        <v>236</v>
      </c>
    </row>
    <row r="705" spans="1:48" ht="30" customHeight="1">
      <c r="A705" s="15" t="s">
        <v>83</v>
      </c>
      <c r="B705" s="15" t="s">
        <v>84</v>
      </c>
      <c r="C705" s="15" t="s">
        <v>85</v>
      </c>
      <c r="D705" s="13">
        <v>10</v>
      </c>
      <c r="E705" s="119"/>
      <c r="F705" s="14">
        <f>TRUNC(E705*D705, 0)</f>
        <v>0</v>
      </c>
      <c r="G705" s="119"/>
      <c r="H705" s="14">
        <f>TRUNC(G705*D705, 0)</f>
        <v>0</v>
      </c>
      <c r="I705" s="119"/>
      <c r="J705" s="14">
        <f>TRUNC(I705*D705, 0)</f>
        <v>0</v>
      </c>
      <c r="K705" s="14">
        <f t="shared" si="64"/>
        <v>0</v>
      </c>
      <c r="L705" s="14">
        <f t="shared" si="64"/>
        <v>0</v>
      </c>
      <c r="M705" s="15" t="s">
        <v>86</v>
      </c>
      <c r="N705" s="1" t="s">
        <v>87</v>
      </c>
      <c r="O705" s="1" t="s">
        <v>50</v>
      </c>
      <c r="P705" s="1" t="s">
        <v>50</v>
      </c>
      <c r="Q705" s="1" t="s">
        <v>404</v>
      </c>
      <c r="R705" s="1" t="s">
        <v>61</v>
      </c>
      <c r="S705" s="1" t="s">
        <v>62</v>
      </c>
      <c r="T705" s="1" t="s">
        <v>62</v>
      </c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1" t="s">
        <v>50</v>
      </c>
      <c r="AS705" s="1" t="s">
        <v>50</v>
      </c>
      <c r="AT705" s="2"/>
      <c r="AU705" s="1" t="s">
        <v>409</v>
      </c>
      <c r="AV705" s="2">
        <v>237</v>
      </c>
    </row>
    <row r="706" spans="1:48" ht="30" customHeight="1">
      <c r="A706" s="13"/>
      <c r="B706" s="13"/>
      <c r="C706" s="13"/>
      <c r="D706" s="13"/>
      <c r="E706" s="119"/>
      <c r="F706" s="14"/>
      <c r="G706" s="119"/>
      <c r="H706" s="14"/>
      <c r="I706" s="119"/>
      <c r="J706" s="14"/>
      <c r="K706" s="14"/>
      <c r="L706" s="14"/>
      <c r="M706" s="13"/>
    </row>
    <row r="707" spans="1:48" ht="30" customHeight="1">
      <c r="A707" s="13"/>
      <c r="B707" s="13"/>
      <c r="C707" s="13"/>
      <c r="D707" s="13"/>
      <c r="E707" s="119"/>
      <c r="F707" s="14"/>
      <c r="G707" s="119"/>
      <c r="H707" s="14"/>
      <c r="I707" s="119"/>
      <c r="J707" s="14"/>
      <c r="K707" s="14"/>
      <c r="L707" s="14"/>
      <c r="M707" s="13"/>
    </row>
    <row r="708" spans="1:48" ht="30" customHeight="1">
      <c r="A708" s="13"/>
      <c r="B708" s="13"/>
      <c r="C708" s="13"/>
      <c r="D708" s="13"/>
      <c r="E708" s="119"/>
      <c r="F708" s="14"/>
      <c r="G708" s="119"/>
      <c r="H708" s="14"/>
      <c r="I708" s="119"/>
      <c r="J708" s="14"/>
      <c r="K708" s="14"/>
      <c r="L708" s="14"/>
      <c r="M708" s="13"/>
    </row>
    <row r="709" spans="1:48" ht="30" customHeight="1">
      <c r="A709" s="13"/>
      <c r="B709" s="13"/>
      <c r="C709" s="13"/>
      <c r="D709" s="13"/>
      <c r="E709" s="119"/>
      <c r="F709" s="14"/>
      <c r="G709" s="119"/>
      <c r="H709" s="14"/>
      <c r="I709" s="119"/>
      <c r="J709" s="14"/>
      <c r="K709" s="14"/>
      <c r="L709" s="14"/>
      <c r="M709" s="13"/>
    </row>
    <row r="710" spans="1:48" ht="30" customHeight="1">
      <c r="A710" s="13"/>
      <c r="B710" s="13"/>
      <c r="C710" s="13"/>
      <c r="D710" s="13"/>
      <c r="E710" s="119"/>
      <c r="F710" s="14"/>
      <c r="G710" s="119"/>
      <c r="H710" s="14"/>
      <c r="I710" s="119"/>
      <c r="J710" s="14"/>
      <c r="K710" s="14"/>
      <c r="L710" s="14"/>
      <c r="M710" s="13"/>
    </row>
    <row r="711" spans="1:48" ht="30" customHeight="1">
      <c r="A711" s="13"/>
      <c r="B711" s="13"/>
      <c r="C711" s="13"/>
      <c r="D711" s="13"/>
      <c r="E711" s="119"/>
      <c r="F711" s="14"/>
      <c r="G711" s="119"/>
      <c r="H711" s="14"/>
      <c r="I711" s="119"/>
      <c r="J711" s="14"/>
      <c r="K711" s="14"/>
      <c r="L711" s="14"/>
      <c r="M711" s="13"/>
    </row>
    <row r="712" spans="1:48" ht="30" customHeight="1">
      <c r="A712" s="13"/>
      <c r="B712" s="13"/>
      <c r="C712" s="13"/>
      <c r="D712" s="13"/>
      <c r="E712" s="119"/>
      <c r="F712" s="14"/>
      <c r="G712" s="119"/>
      <c r="H712" s="14"/>
      <c r="I712" s="119"/>
      <c r="J712" s="14"/>
      <c r="K712" s="14"/>
      <c r="L712" s="14"/>
      <c r="M712" s="13"/>
    </row>
    <row r="713" spans="1:48" ht="30" customHeight="1">
      <c r="A713" s="13"/>
      <c r="B713" s="13"/>
      <c r="C713" s="13"/>
      <c r="D713" s="13"/>
      <c r="E713" s="119"/>
      <c r="F713" s="14"/>
      <c r="G713" s="119"/>
      <c r="H713" s="14"/>
      <c r="I713" s="119"/>
      <c r="J713" s="14"/>
      <c r="K713" s="14"/>
      <c r="L713" s="14"/>
      <c r="M713" s="13"/>
    </row>
    <row r="714" spans="1:48" ht="30" customHeight="1">
      <c r="A714" s="13"/>
      <c r="B714" s="13"/>
      <c r="C714" s="13"/>
      <c r="D714" s="13"/>
      <c r="E714" s="119"/>
      <c r="F714" s="14"/>
      <c r="G714" s="119"/>
      <c r="H714" s="14"/>
      <c r="I714" s="119"/>
      <c r="J714" s="14"/>
      <c r="K714" s="14"/>
      <c r="L714" s="14"/>
      <c r="M714" s="13"/>
    </row>
    <row r="715" spans="1:48" ht="30" customHeight="1">
      <c r="A715" s="13"/>
      <c r="B715" s="13"/>
      <c r="C715" s="13"/>
      <c r="D715" s="13"/>
      <c r="E715" s="119"/>
      <c r="F715" s="14"/>
      <c r="G715" s="119"/>
      <c r="H715" s="14"/>
      <c r="I715" s="119"/>
      <c r="J715" s="14"/>
      <c r="K715" s="14"/>
      <c r="L715" s="14"/>
      <c r="M715" s="13"/>
    </row>
    <row r="716" spans="1:48" ht="30" customHeight="1">
      <c r="A716" s="13"/>
      <c r="B716" s="13"/>
      <c r="C716" s="13"/>
      <c r="D716" s="13"/>
      <c r="E716" s="119"/>
      <c r="F716" s="14"/>
      <c r="G716" s="119"/>
      <c r="H716" s="14"/>
      <c r="I716" s="119"/>
      <c r="J716" s="14"/>
      <c r="K716" s="14"/>
      <c r="L716" s="14"/>
      <c r="M716" s="13"/>
    </row>
    <row r="717" spans="1:48" ht="30" customHeight="1">
      <c r="A717" s="13"/>
      <c r="B717" s="13"/>
      <c r="C717" s="13"/>
      <c r="D717" s="13"/>
      <c r="E717" s="119"/>
      <c r="F717" s="14"/>
      <c r="G717" s="119"/>
      <c r="H717" s="14"/>
      <c r="I717" s="119"/>
      <c r="J717" s="14"/>
      <c r="K717" s="14"/>
      <c r="L717" s="14"/>
      <c r="M717" s="13"/>
    </row>
    <row r="718" spans="1:48" ht="30" customHeight="1">
      <c r="A718" s="13"/>
      <c r="B718" s="13"/>
      <c r="C718" s="13"/>
      <c r="D718" s="13"/>
      <c r="E718" s="119"/>
      <c r="F718" s="14"/>
      <c r="G718" s="119"/>
      <c r="H718" s="14"/>
      <c r="I718" s="119"/>
      <c r="J718" s="14"/>
      <c r="K718" s="14"/>
      <c r="L718" s="14"/>
      <c r="M718" s="13"/>
    </row>
    <row r="719" spans="1:48" ht="30" customHeight="1">
      <c r="A719" s="13"/>
      <c r="B719" s="13"/>
      <c r="C719" s="13"/>
      <c r="D719" s="13"/>
      <c r="E719" s="119"/>
      <c r="F719" s="14"/>
      <c r="G719" s="119"/>
      <c r="H719" s="14"/>
      <c r="I719" s="119"/>
      <c r="J719" s="14"/>
      <c r="K719" s="14"/>
      <c r="L719" s="14"/>
      <c r="M719" s="13"/>
    </row>
    <row r="720" spans="1:48" ht="30" customHeight="1">
      <c r="A720" s="13"/>
      <c r="B720" s="13"/>
      <c r="C720" s="13"/>
      <c r="D720" s="13"/>
      <c r="E720" s="119"/>
      <c r="F720" s="14"/>
      <c r="G720" s="119"/>
      <c r="H720" s="14"/>
      <c r="I720" s="119"/>
      <c r="J720" s="14"/>
      <c r="K720" s="14"/>
      <c r="L720" s="14"/>
      <c r="M720" s="13"/>
    </row>
    <row r="721" spans="1:48" ht="30" customHeight="1">
      <c r="A721" s="13"/>
      <c r="B721" s="13"/>
      <c r="C721" s="13"/>
      <c r="D721" s="13"/>
      <c r="E721" s="119"/>
      <c r="F721" s="14"/>
      <c r="G721" s="119"/>
      <c r="H721" s="14"/>
      <c r="I721" s="119"/>
      <c r="J721" s="14"/>
      <c r="K721" s="14"/>
      <c r="L721" s="14"/>
      <c r="M721" s="13"/>
    </row>
    <row r="722" spans="1:48" ht="30" customHeight="1">
      <c r="A722" s="13"/>
      <c r="B722" s="13"/>
      <c r="C722" s="13"/>
      <c r="D722" s="13"/>
      <c r="E722" s="119"/>
      <c r="F722" s="14"/>
      <c r="G722" s="119"/>
      <c r="H722" s="14"/>
      <c r="I722" s="119"/>
      <c r="J722" s="14"/>
      <c r="K722" s="14"/>
      <c r="L722" s="14"/>
      <c r="M722" s="13"/>
    </row>
    <row r="723" spans="1:48" ht="30" customHeight="1">
      <c r="A723" s="15" t="s">
        <v>89</v>
      </c>
      <c r="B723" s="13"/>
      <c r="C723" s="13"/>
      <c r="D723" s="13"/>
      <c r="E723" s="119"/>
      <c r="F723" s="14">
        <f>SUMIF(AR701:AR722,"",F701:F722)</f>
        <v>0</v>
      </c>
      <c r="G723" s="119"/>
      <c r="H723" s="14">
        <f>SUMIF(AR701:AR722,"",H701:H722)</f>
        <v>0</v>
      </c>
      <c r="I723" s="119"/>
      <c r="J723" s="14">
        <f>SUMIF(AR701:AR722,"",J701:J722)</f>
        <v>0</v>
      </c>
      <c r="K723" s="14"/>
      <c r="L723" s="14">
        <f>SUMIF(AR701:AR722,"",L701:L722)</f>
        <v>0</v>
      </c>
      <c r="M723" s="13"/>
      <c r="N723" t="s">
        <v>90</v>
      </c>
    </row>
    <row r="724" spans="1:48" ht="30" customHeight="1">
      <c r="A724" s="15" t="s">
        <v>410</v>
      </c>
      <c r="B724" s="98" t="s">
        <v>597</v>
      </c>
      <c r="C724" s="13"/>
      <c r="D724" s="13"/>
      <c r="E724" s="119"/>
      <c r="F724" s="14"/>
      <c r="G724" s="119"/>
      <c r="H724" s="14"/>
      <c r="I724" s="119"/>
      <c r="J724" s="14"/>
      <c r="K724" s="14"/>
      <c r="L724" s="14"/>
      <c r="M724" s="13"/>
      <c r="N724" s="2"/>
      <c r="O724" s="2"/>
      <c r="P724" s="2"/>
      <c r="Q724" s="1" t="s">
        <v>411</v>
      </c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</row>
    <row r="725" spans="1:48" ht="30" customHeight="1">
      <c r="A725" s="15" t="s">
        <v>93</v>
      </c>
      <c r="B725" s="15" t="s">
        <v>50</v>
      </c>
      <c r="C725" s="15" t="s">
        <v>58</v>
      </c>
      <c r="D725" s="13">
        <v>606</v>
      </c>
      <c r="E725" s="119"/>
      <c r="F725" s="14">
        <f>TRUNC(E725*D725, 0)</f>
        <v>0</v>
      </c>
      <c r="G725" s="119"/>
      <c r="H725" s="14">
        <f>TRUNC(G725*D725, 0)</f>
        <v>0</v>
      </c>
      <c r="I725" s="119"/>
      <c r="J725" s="14">
        <f>TRUNC(I725*D725, 0)</f>
        <v>0</v>
      </c>
      <c r="K725" s="14">
        <f t="shared" ref="K725:L727" si="65">TRUNC(E725+G725+I725, 0)</f>
        <v>0</v>
      </c>
      <c r="L725" s="14">
        <f t="shared" si="65"/>
        <v>0</v>
      </c>
      <c r="M725" s="15" t="s">
        <v>94</v>
      </c>
      <c r="N725" s="1" t="s">
        <v>95</v>
      </c>
      <c r="O725" s="1" t="s">
        <v>50</v>
      </c>
      <c r="P725" s="1" t="s">
        <v>50</v>
      </c>
      <c r="Q725" s="1" t="s">
        <v>411</v>
      </c>
      <c r="R725" s="1" t="s">
        <v>61</v>
      </c>
      <c r="S725" s="1" t="s">
        <v>62</v>
      </c>
      <c r="T725" s="1" t="s">
        <v>62</v>
      </c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1" t="s">
        <v>50</v>
      </c>
      <c r="AS725" s="1" t="s">
        <v>50</v>
      </c>
      <c r="AT725" s="2"/>
      <c r="AU725" s="1" t="s">
        <v>412</v>
      </c>
      <c r="AV725" s="2">
        <v>239</v>
      </c>
    </row>
    <row r="726" spans="1:48" ht="30" customHeight="1">
      <c r="A726" s="15" t="s">
        <v>97</v>
      </c>
      <c r="B726" s="15" t="s">
        <v>50</v>
      </c>
      <c r="C726" s="15" t="s">
        <v>66</v>
      </c>
      <c r="D726" s="13">
        <v>182</v>
      </c>
      <c r="E726" s="119"/>
      <c r="F726" s="14">
        <f>TRUNC(E726*D726, 0)</f>
        <v>0</v>
      </c>
      <c r="G726" s="119"/>
      <c r="H726" s="14">
        <f>TRUNC(G726*D726, 0)</f>
        <v>0</v>
      </c>
      <c r="I726" s="119"/>
      <c r="J726" s="14">
        <f>TRUNC(I726*D726, 0)</f>
        <v>0</v>
      </c>
      <c r="K726" s="14">
        <f t="shared" si="65"/>
        <v>0</v>
      </c>
      <c r="L726" s="14">
        <f t="shared" si="65"/>
        <v>0</v>
      </c>
      <c r="M726" s="15" t="s">
        <v>98</v>
      </c>
      <c r="N726" s="1" t="s">
        <v>99</v>
      </c>
      <c r="O726" s="1" t="s">
        <v>50</v>
      </c>
      <c r="P726" s="1" t="s">
        <v>50</v>
      </c>
      <c r="Q726" s="1" t="s">
        <v>411</v>
      </c>
      <c r="R726" s="1" t="s">
        <v>61</v>
      </c>
      <c r="S726" s="1" t="s">
        <v>62</v>
      </c>
      <c r="T726" s="1" t="s">
        <v>62</v>
      </c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1" t="s">
        <v>50</v>
      </c>
      <c r="AS726" s="1" t="s">
        <v>50</v>
      </c>
      <c r="AT726" s="2"/>
      <c r="AU726" s="1" t="s">
        <v>413</v>
      </c>
      <c r="AV726" s="2">
        <v>240</v>
      </c>
    </row>
    <row r="727" spans="1:48" ht="30" customHeight="1">
      <c r="A727" s="15" t="s">
        <v>107</v>
      </c>
      <c r="B727" s="15" t="s">
        <v>50</v>
      </c>
      <c r="C727" s="15" t="s">
        <v>108</v>
      </c>
      <c r="D727" s="13">
        <v>28.873999999999999</v>
      </c>
      <c r="E727" s="119"/>
      <c r="F727" s="14">
        <f>TRUNC(E727*D727, 0)</f>
        <v>0</v>
      </c>
      <c r="G727" s="119"/>
      <c r="H727" s="14">
        <f>TRUNC(G727*D727, 0)</f>
        <v>0</v>
      </c>
      <c r="I727" s="119"/>
      <c r="J727" s="14">
        <f>TRUNC(I727*D727, 0)</f>
        <v>0</v>
      </c>
      <c r="K727" s="14">
        <f t="shared" si="65"/>
        <v>0</v>
      </c>
      <c r="L727" s="14">
        <f t="shared" si="65"/>
        <v>0</v>
      </c>
      <c r="M727" s="15" t="s">
        <v>50</v>
      </c>
      <c r="N727" s="1" t="s">
        <v>109</v>
      </c>
      <c r="O727" s="1" t="s">
        <v>50</v>
      </c>
      <c r="P727" s="1" t="s">
        <v>50</v>
      </c>
      <c r="Q727" s="1" t="s">
        <v>411</v>
      </c>
      <c r="R727" s="1" t="s">
        <v>62</v>
      </c>
      <c r="S727" s="1" t="s">
        <v>62</v>
      </c>
      <c r="T727" s="1" t="s">
        <v>61</v>
      </c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1" t="s">
        <v>50</v>
      </c>
      <c r="AS727" s="1" t="s">
        <v>50</v>
      </c>
      <c r="AT727" s="2"/>
      <c r="AU727" s="1" t="s">
        <v>414</v>
      </c>
      <c r="AV727" s="2">
        <v>252</v>
      </c>
    </row>
    <row r="728" spans="1:48" ht="30" customHeight="1">
      <c r="A728" s="13"/>
      <c r="B728" s="13"/>
      <c r="C728" s="13"/>
      <c r="D728" s="13"/>
      <c r="E728" s="119"/>
      <c r="F728" s="14"/>
      <c r="G728" s="119"/>
      <c r="H728" s="14"/>
      <c r="I728" s="119"/>
      <c r="J728" s="14"/>
      <c r="K728" s="14"/>
      <c r="L728" s="14"/>
      <c r="M728" s="13"/>
    </row>
    <row r="729" spans="1:48" ht="30" customHeight="1">
      <c r="A729" s="13"/>
      <c r="B729" s="13"/>
      <c r="C729" s="13"/>
      <c r="D729" s="13"/>
      <c r="E729" s="119"/>
      <c r="F729" s="14"/>
      <c r="G729" s="119"/>
      <c r="H729" s="14"/>
      <c r="I729" s="119"/>
      <c r="J729" s="14"/>
      <c r="K729" s="14"/>
      <c r="L729" s="14"/>
      <c r="M729" s="13"/>
    </row>
    <row r="730" spans="1:48" ht="30" customHeight="1">
      <c r="A730" s="13"/>
      <c r="B730" s="13"/>
      <c r="C730" s="13"/>
      <c r="D730" s="13"/>
      <c r="E730" s="119"/>
      <c r="F730" s="14"/>
      <c r="G730" s="119"/>
      <c r="H730" s="14"/>
      <c r="I730" s="119"/>
      <c r="J730" s="14"/>
      <c r="K730" s="14"/>
      <c r="L730" s="14"/>
      <c r="M730" s="13"/>
    </row>
    <row r="731" spans="1:48" ht="30" customHeight="1">
      <c r="A731" s="13"/>
      <c r="B731" s="13"/>
      <c r="C731" s="13"/>
      <c r="D731" s="13"/>
      <c r="E731" s="119"/>
      <c r="F731" s="14"/>
      <c r="G731" s="119"/>
      <c r="H731" s="14"/>
      <c r="I731" s="119"/>
      <c r="J731" s="14"/>
      <c r="K731" s="14"/>
      <c r="L731" s="14"/>
      <c r="M731" s="13"/>
    </row>
    <row r="732" spans="1:48" ht="30" customHeight="1">
      <c r="A732" s="13"/>
      <c r="B732" s="13"/>
      <c r="C732" s="13"/>
      <c r="D732" s="13"/>
      <c r="E732" s="119"/>
      <c r="F732" s="14"/>
      <c r="G732" s="119"/>
      <c r="H732" s="14"/>
      <c r="I732" s="119"/>
      <c r="J732" s="14"/>
      <c r="K732" s="14"/>
      <c r="L732" s="14"/>
      <c r="M732" s="13"/>
    </row>
    <row r="733" spans="1:48" ht="30" customHeight="1">
      <c r="A733" s="13"/>
      <c r="B733" s="13"/>
      <c r="C733" s="13"/>
      <c r="D733" s="13"/>
      <c r="E733" s="119"/>
      <c r="F733" s="14"/>
      <c r="G733" s="119"/>
      <c r="H733" s="14"/>
      <c r="I733" s="119"/>
      <c r="J733" s="14"/>
      <c r="K733" s="14"/>
      <c r="L733" s="14"/>
      <c r="M733" s="13"/>
    </row>
    <row r="734" spans="1:48" ht="30" customHeight="1">
      <c r="A734" s="13"/>
      <c r="B734" s="13"/>
      <c r="C734" s="13"/>
      <c r="D734" s="13"/>
      <c r="E734" s="119"/>
      <c r="F734" s="14"/>
      <c r="G734" s="119"/>
      <c r="H734" s="14"/>
      <c r="I734" s="119"/>
      <c r="J734" s="14"/>
      <c r="K734" s="14"/>
      <c r="L734" s="14"/>
      <c r="M734" s="13"/>
    </row>
    <row r="735" spans="1:48" ht="30" customHeight="1">
      <c r="A735" s="13"/>
      <c r="B735" s="13"/>
      <c r="C735" s="13"/>
      <c r="D735" s="13"/>
      <c r="E735" s="119"/>
      <c r="F735" s="14"/>
      <c r="G735" s="119"/>
      <c r="H735" s="14"/>
      <c r="I735" s="119"/>
      <c r="J735" s="14"/>
      <c r="K735" s="14"/>
      <c r="L735" s="14"/>
      <c r="M735" s="13"/>
    </row>
    <row r="736" spans="1:48" ht="30" customHeight="1">
      <c r="A736" s="13"/>
      <c r="B736" s="13"/>
      <c r="C736" s="13"/>
      <c r="D736" s="13"/>
      <c r="E736" s="119"/>
      <c r="F736" s="14"/>
      <c r="G736" s="119"/>
      <c r="H736" s="14"/>
      <c r="I736" s="119"/>
      <c r="J736" s="14"/>
      <c r="K736" s="14"/>
      <c r="L736" s="14"/>
      <c r="M736" s="13"/>
    </row>
    <row r="737" spans="1:48" ht="30" customHeight="1">
      <c r="A737" s="13"/>
      <c r="B737" s="13"/>
      <c r="C737" s="13"/>
      <c r="D737" s="13"/>
      <c r="E737" s="119"/>
      <c r="F737" s="14"/>
      <c r="G737" s="119"/>
      <c r="H737" s="14"/>
      <c r="I737" s="119"/>
      <c r="J737" s="14"/>
      <c r="K737" s="14"/>
      <c r="L737" s="14"/>
      <c r="M737" s="13"/>
    </row>
    <row r="738" spans="1:48" ht="30" customHeight="1">
      <c r="A738" s="13"/>
      <c r="B738" s="13"/>
      <c r="C738" s="13"/>
      <c r="D738" s="13"/>
      <c r="E738" s="119"/>
      <c r="F738" s="14"/>
      <c r="G738" s="119"/>
      <c r="H738" s="14"/>
      <c r="I738" s="119"/>
      <c r="J738" s="14"/>
      <c r="K738" s="14"/>
      <c r="L738" s="14"/>
      <c r="M738" s="13"/>
    </row>
    <row r="739" spans="1:48" ht="30" customHeight="1">
      <c r="A739" s="13"/>
      <c r="B739" s="13"/>
      <c r="C739" s="13"/>
      <c r="D739" s="13"/>
      <c r="E739" s="119"/>
      <c r="F739" s="14"/>
      <c r="G739" s="119"/>
      <c r="H739" s="14"/>
      <c r="I739" s="119"/>
      <c r="J739" s="14"/>
      <c r="K739" s="14"/>
      <c r="L739" s="14"/>
      <c r="M739" s="13"/>
    </row>
    <row r="740" spans="1:48" ht="30" customHeight="1">
      <c r="A740" s="13"/>
      <c r="B740" s="13"/>
      <c r="C740" s="13"/>
      <c r="D740" s="13"/>
      <c r="E740" s="119"/>
      <c r="F740" s="14"/>
      <c r="G740" s="119"/>
      <c r="H740" s="14"/>
      <c r="I740" s="119"/>
      <c r="J740" s="14"/>
      <c r="K740" s="14"/>
      <c r="L740" s="14"/>
      <c r="M740" s="13"/>
    </row>
    <row r="741" spans="1:48" ht="30" customHeight="1">
      <c r="A741" s="13"/>
      <c r="B741" s="13"/>
      <c r="C741" s="13"/>
      <c r="D741" s="13"/>
      <c r="E741" s="119"/>
      <c r="F741" s="14"/>
      <c r="G741" s="119"/>
      <c r="H741" s="14"/>
      <c r="I741" s="119"/>
      <c r="J741" s="14"/>
      <c r="K741" s="14"/>
      <c r="L741" s="14"/>
      <c r="M741" s="13"/>
    </row>
    <row r="742" spans="1:48" ht="30" customHeight="1">
      <c r="A742" s="13"/>
      <c r="B742" s="13"/>
      <c r="C742" s="13"/>
      <c r="D742" s="13"/>
      <c r="E742" s="119"/>
      <c r="F742" s="14"/>
      <c r="G742" s="119"/>
      <c r="H742" s="14"/>
      <c r="I742" s="119"/>
      <c r="J742" s="14"/>
      <c r="K742" s="14"/>
      <c r="L742" s="14"/>
      <c r="M742" s="13"/>
    </row>
    <row r="743" spans="1:48" ht="30" customHeight="1">
      <c r="A743" s="13"/>
      <c r="B743" s="13"/>
      <c r="C743" s="13"/>
      <c r="D743" s="13"/>
      <c r="E743" s="119"/>
      <c r="F743" s="14"/>
      <c r="G743" s="119"/>
      <c r="H743" s="14"/>
      <c r="I743" s="119"/>
      <c r="J743" s="14"/>
      <c r="K743" s="14"/>
      <c r="L743" s="14"/>
      <c r="M743" s="13"/>
    </row>
    <row r="744" spans="1:48" ht="30" customHeight="1">
      <c r="A744" s="13"/>
      <c r="B744" s="13"/>
      <c r="C744" s="13"/>
      <c r="D744" s="13"/>
      <c r="E744" s="119"/>
      <c r="F744" s="14"/>
      <c r="G744" s="119"/>
      <c r="H744" s="14"/>
      <c r="I744" s="119"/>
      <c r="J744" s="14"/>
      <c r="K744" s="14"/>
      <c r="L744" s="14"/>
      <c r="M744" s="13"/>
    </row>
    <row r="745" spans="1:48" ht="30" customHeight="1">
      <c r="A745" s="13"/>
      <c r="B745" s="13"/>
      <c r="C745" s="13"/>
      <c r="D745" s="13"/>
      <c r="E745" s="119"/>
      <c r="F745" s="14"/>
      <c r="G745" s="119"/>
      <c r="H745" s="14"/>
      <c r="I745" s="119"/>
      <c r="J745" s="14"/>
      <c r="K745" s="14"/>
      <c r="L745" s="14"/>
      <c r="M745" s="13"/>
    </row>
    <row r="746" spans="1:48" ht="30" customHeight="1">
      <c r="A746" s="13"/>
      <c r="B746" s="13"/>
      <c r="C746" s="13"/>
      <c r="D746" s="13"/>
      <c r="E746" s="119"/>
      <c r="F746" s="14"/>
      <c r="G746" s="119"/>
      <c r="H746" s="14"/>
      <c r="I746" s="119"/>
      <c r="J746" s="14"/>
      <c r="K746" s="14"/>
      <c r="L746" s="14"/>
      <c r="M746" s="13"/>
    </row>
    <row r="747" spans="1:48" ht="30" customHeight="1">
      <c r="A747" s="15" t="s">
        <v>89</v>
      </c>
      <c r="B747" s="13"/>
      <c r="C747" s="13"/>
      <c r="D747" s="13"/>
      <c r="E747" s="119"/>
      <c r="F747" s="14">
        <f>SUMIF(AR725:AR746,"",F725:F746)</f>
        <v>0</v>
      </c>
      <c r="G747" s="119"/>
      <c r="H747" s="14">
        <f>SUMIF(AR725:AR746,"",H725:H746)</f>
        <v>0</v>
      </c>
      <c r="I747" s="119"/>
      <c r="J747" s="14">
        <f>SUMIF(AR725:AR746,"",J725:J746)</f>
        <v>0</v>
      </c>
      <c r="K747" s="14"/>
      <c r="L747" s="14">
        <f>SUMIF(AR725:AR746,"",L725:L746)</f>
        <v>0</v>
      </c>
      <c r="M747" s="13"/>
      <c r="N747" t="s">
        <v>90</v>
      </c>
    </row>
    <row r="748" spans="1:48" ht="30" customHeight="1">
      <c r="A748" s="15" t="s">
        <v>415</v>
      </c>
      <c r="B748" s="99" t="s">
        <v>597</v>
      </c>
      <c r="C748" s="13"/>
      <c r="D748" s="13"/>
      <c r="E748" s="119"/>
      <c r="F748" s="14"/>
      <c r="G748" s="119"/>
      <c r="H748" s="14"/>
      <c r="I748" s="119"/>
      <c r="J748" s="14"/>
      <c r="K748" s="14"/>
      <c r="L748" s="14"/>
      <c r="M748" s="13"/>
      <c r="N748" s="2"/>
      <c r="O748" s="2"/>
      <c r="P748" s="2"/>
      <c r="Q748" s="1" t="s">
        <v>416</v>
      </c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</row>
    <row r="749" spans="1:48" ht="30" customHeight="1">
      <c r="A749" s="15" t="s">
        <v>230</v>
      </c>
      <c r="B749" s="15" t="s">
        <v>231</v>
      </c>
      <c r="C749" s="15" t="s">
        <v>232</v>
      </c>
      <c r="D749" s="13">
        <v>1</v>
      </c>
      <c r="E749" s="119"/>
      <c r="F749" s="14">
        <f t="shared" ref="F749:F755" si="66">TRUNC(E749*D749, 0)</f>
        <v>0</v>
      </c>
      <c r="G749" s="119"/>
      <c r="H749" s="14">
        <f t="shared" ref="H749:H755" si="67">TRUNC(G749*D749, 0)</f>
        <v>0</v>
      </c>
      <c r="I749" s="119"/>
      <c r="J749" s="14">
        <f t="shared" ref="J749:J755" si="68">TRUNC(I749*D749, 0)</f>
        <v>0</v>
      </c>
      <c r="K749" s="14">
        <f t="shared" ref="K749:L755" si="69">TRUNC(E749+G749+I749, 0)</f>
        <v>0</v>
      </c>
      <c r="L749" s="14">
        <f t="shared" si="69"/>
        <v>0</v>
      </c>
      <c r="M749" s="15" t="s">
        <v>50</v>
      </c>
      <c r="N749" s="1" t="s">
        <v>233</v>
      </c>
      <c r="O749" s="1" t="s">
        <v>50</v>
      </c>
      <c r="P749" s="1" t="s">
        <v>50</v>
      </c>
      <c r="Q749" s="1" t="s">
        <v>416</v>
      </c>
      <c r="R749" s="1" t="s">
        <v>62</v>
      </c>
      <c r="S749" s="1" t="s">
        <v>62</v>
      </c>
      <c r="T749" s="1" t="s">
        <v>61</v>
      </c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1" t="s">
        <v>50</v>
      </c>
      <c r="AS749" s="1" t="s">
        <v>50</v>
      </c>
      <c r="AT749" s="2"/>
      <c r="AU749" s="1" t="s">
        <v>417</v>
      </c>
      <c r="AV749" s="2">
        <v>242</v>
      </c>
    </row>
    <row r="750" spans="1:48" ht="30" customHeight="1">
      <c r="A750" s="15" t="s">
        <v>113</v>
      </c>
      <c r="B750" s="15" t="s">
        <v>114</v>
      </c>
      <c r="C750" s="15" t="s">
        <v>103</v>
      </c>
      <c r="D750" s="13">
        <v>60</v>
      </c>
      <c r="E750" s="119"/>
      <c r="F750" s="14">
        <f t="shared" si="66"/>
        <v>0</v>
      </c>
      <c r="G750" s="119"/>
      <c r="H750" s="14">
        <f t="shared" si="67"/>
        <v>0</v>
      </c>
      <c r="I750" s="119"/>
      <c r="J750" s="14">
        <f t="shared" si="68"/>
        <v>0</v>
      </c>
      <c r="K750" s="14">
        <f t="shared" si="69"/>
        <v>0</v>
      </c>
      <c r="L750" s="14">
        <f t="shared" si="69"/>
        <v>0</v>
      </c>
      <c r="M750" s="15" t="s">
        <v>50</v>
      </c>
      <c r="N750" s="1" t="s">
        <v>115</v>
      </c>
      <c r="O750" s="1" t="s">
        <v>50</v>
      </c>
      <c r="P750" s="1" t="s">
        <v>50</v>
      </c>
      <c r="Q750" s="1" t="s">
        <v>416</v>
      </c>
      <c r="R750" s="1" t="s">
        <v>62</v>
      </c>
      <c r="S750" s="1" t="s">
        <v>62</v>
      </c>
      <c r="T750" s="1" t="s">
        <v>61</v>
      </c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1" t="s">
        <v>50</v>
      </c>
      <c r="AS750" s="1" t="s">
        <v>50</v>
      </c>
      <c r="AT750" s="2"/>
      <c r="AU750" s="1" t="s">
        <v>418</v>
      </c>
      <c r="AV750" s="2">
        <v>243</v>
      </c>
    </row>
    <row r="751" spans="1:48" ht="30" customHeight="1">
      <c r="A751" s="15" t="s">
        <v>117</v>
      </c>
      <c r="B751" s="15" t="s">
        <v>118</v>
      </c>
      <c r="C751" s="15" t="s">
        <v>103</v>
      </c>
      <c r="D751" s="13">
        <v>20</v>
      </c>
      <c r="E751" s="119"/>
      <c r="F751" s="14">
        <f t="shared" si="66"/>
        <v>0</v>
      </c>
      <c r="G751" s="119"/>
      <c r="H751" s="14">
        <f t="shared" si="67"/>
        <v>0</v>
      </c>
      <c r="I751" s="119"/>
      <c r="J751" s="14">
        <f t="shared" si="68"/>
        <v>0</v>
      </c>
      <c r="K751" s="14">
        <f t="shared" si="69"/>
        <v>0</v>
      </c>
      <c r="L751" s="14">
        <f t="shared" si="69"/>
        <v>0</v>
      </c>
      <c r="M751" s="15" t="s">
        <v>50</v>
      </c>
      <c r="N751" s="1" t="s">
        <v>119</v>
      </c>
      <c r="O751" s="1" t="s">
        <v>50</v>
      </c>
      <c r="P751" s="1" t="s">
        <v>50</v>
      </c>
      <c r="Q751" s="1" t="s">
        <v>416</v>
      </c>
      <c r="R751" s="1" t="s">
        <v>62</v>
      </c>
      <c r="S751" s="1" t="s">
        <v>62</v>
      </c>
      <c r="T751" s="1" t="s">
        <v>61</v>
      </c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1" t="s">
        <v>50</v>
      </c>
      <c r="AS751" s="1" t="s">
        <v>50</v>
      </c>
      <c r="AT751" s="2"/>
      <c r="AU751" s="1" t="s">
        <v>419</v>
      </c>
      <c r="AV751" s="2">
        <v>244</v>
      </c>
    </row>
    <row r="752" spans="1:48" ht="30" customHeight="1">
      <c r="A752" s="15" t="s">
        <v>121</v>
      </c>
      <c r="B752" s="15" t="s">
        <v>122</v>
      </c>
      <c r="C752" s="15" t="s">
        <v>103</v>
      </c>
      <c r="D752" s="13">
        <v>1</v>
      </c>
      <c r="E752" s="119"/>
      <c r="F752" s="14">
        <f t="shared" si="66"/>
        <v>0</v>
      </c>
      <c r="G752" s="119"/>
      <c r="H752" s="14">
        <f t="shared" si="67"/>
        <v>0</v>
      </c>
      <c r="I752" s="119"/>
      <c r="J752" s="14">
        <f t="shared" si="68"/>
        <v>0</v>
      </c>
      <c r="K752" s="14">
        <f t="shared" si="69"/>
        <v>0</v>
      </c>
      <c r="L752" s="14">
        <f t="shared" si="69"/>
        <v>0</v>
      </c>
      <c r="M752" s="15" t="s">
        <v>50</v>
      </c>
      <c r="N752" s="1" t="s">
        <v>123</v>
      </c>
      <c r="O752" s="1" t="s">
        <v>50</v>
      </c>
      <c r="P752" s="1" t="s">
        <v>50</v>
      </c>
      <c r="Q752" s="1" t="s">
        <v>416</v>
      </c>
      <c r="R752" s="1" t="s">
        <v>62</v>
      </c>
      <c r="S752" s="1" t="s">
        <v>62</v>
      </c>
      <c r="T752" s="1" t="s">
        <v>61</v>
      </c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1" t="s">
        <v>50</v>
      </c>
      <c r="AS752" s="1" t="s">
        <v>50</v>
      </c>
      <c r="AT752" s="2"/>
      <c r="AU752" s="1" t="s">
        <v>420</v>
      </c>
      <c r="AV752" s="2">
        <v>245</v>
      </c>
    </row>
    <row r="753" spans="1:48" ht="30" customHeight="1">
      <c r="A753" s="15" t="s">
        <v>131</v>
      </c>
      <c r="B753" s="15" t="s">
        <v>132</v>
      </c>
      <c r="C753" s="15" t="s">
        <v>103</v>
      </c>
      <c r="D753" s="13">
        <v>6</v>
      </c>
      <c r="E753" s="119"/>
      <c r="F753" s="14">
        <f t="shared" si="66"/>
        <v>0</v>
      </c>
      <c r="G753" s="119"/>
      <c r="H753" s="14">
        <f t="shared" si="67"/>
        <v>0</v>
      </c>
      <c r="I753" s="119"/>
      <c r="J753" s="14">
        <f t="shared" si="68"/>
        <v>0</v>
      </c>
      <c r="K753" s="14">
        <f t="shared" si="69"/>
        <v>0</v>
      </c>
      <c r="L753" s="14">
        <f t="shared" si="69"/>
        <v>0</v>
      </c>
      <c r="M753" s="15" t="s">
        <v>133</v>
      </c>
      <c r="N753" s="1" t="s">
        <v>134</v>
      </c>
      <c r="O753" s="1" t="s">
        <v>50</v>
      </c>
      <c r="P753" s="1" t="s">
        <v>50</v>
      </c>
      <c r="Q753" s="1" t="s">
        <v>416</v>
      </c>
      <c r="R753" s="1" t="s">
        <v>61</v>
      </c>
      <c r="S753" s="1" t="s">
        <v>62</v>
      </c>
      <c r="T753" s="1" t="s">
        <v>62</v>
      </c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1" t="s">
        <v>50</v>
      </c>
      <c r="AS753" s="1" t="s">
        <v>50</v>
      </c>
      <c r="AT753" s="2"/>
      <c r="AU753" s="1" t="s">
        <v>421</v>
      </c>
      <c r="AV753" s="2">
        <v>246</v>
      </c>
    </row>
    <row r="754" spans="1:48" ht="30" customHeight="1">
      <c r="A754" s="15" t="s">
        <v>140</v>
      </c>
      <c r="B754" s="15" t="s">
        <v>141</v>
      </c>
      <c r="C754" s="15" t="s">
        <v>103</v>
      </c>
      <c r="D754" s="13">
        <v>245</v>
      </c>
      <c r="E754" s="119"/>
      <c r="F754" s="14">
        <f t="shared" si="66"/>
        <v>0</v>
      </c>
      <c r="G754" s="119"/>
      <c r="H754" s="14">
        <f t="shared" si="67"/>
        <v>0</v>
      </c>
      <c r="I754" s="119"/>
      <c r="J754" s="14">
        <f t="shared" si="68"/>
        <v>0</v>
      </c>
      <c r="K754" s="14">
        <f t="shared" si="69"/>
        <v>0</v>
      </c>
      <c r="L754" s="14">
        <f t="shared" si="69"/>
        <v>0</v>
      </c>
      <c r="M754" s="15" t="s">
        <v>142</v>
      </c>
      <c r="N754" s="1" t="s">
        <v>143</v>
      </c>
      <c r="O754" s="1" t="s">
        <v>50</v>
      </c>
      <c r="P754" s="1" t="s">
        <v>50</v>
      </c>
      <c r="Q754" s="1" t="s">
        <v>416</v>
      </c>
      <c r="R754" s="1" t="s">
        <v>61</v>
      </c>
      <c r="S754" s="1" t="s">
        <v>62</v>
      </c>
      <c r="T754" s="1" t="s">
        <v>62</v>
      </c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1" t="s">
        <v>50</v>
      </c>
      <c r="AS754" s="1" t="s">
        <v>50</v>
      </c>
      <c r="AT754" s="2"/>
      <c r="AU754" s="1" t="s">
        <v>422</v>
      </c>
      <c r="AV754" s="2">
        <v>247</v>
      </c>
    </row>
    <row r="755" spans="1:48" ht="30" customHeight="1">
      <c r="A755" s="15" t="s">
        <v>140</v>
      </c>
      <c r="B755" s="15" t="s">
        <v>145</v>
      </c>
      <c r="C755" s="15" t="s">
        <v>103</v>
      </c>
      <c r="D755" s="13">
        <v>344</v>
      </c>
      <c r="E755" s="119"/>
      <c r="F755" s="14">
        <f t="shared" si="66"/>
        <v>0</v>
      </c>
      <c r="G755" s="119"/>
      <c r="H755" s="14">
        <f t="shared" si="67"/>
        <v>0</v>
      </c>
      <c r="I755" s="119"/>
      <c r="J755" s="14">
        <f t="shared" si="68"/>
        <v>0</v>
      </c>
      <c r="K755" s="14">
        <f t="shared" si="69"/>
        <v>0</v>
      </c>
      <c r="L755" s="14">
        <f t="shared" si="69"/>
        <v>0</v>
      </c>
      <c r="M755" s="15" t="s">
        <v>146</v>
      </c>
      <c r="N755" s="1" t="s">
        <v>147</v>
      </c>
      <c r="O755" s="1" t="s">
        <v>50</v>
      </c>
      <c r="P755" s="1" t="s">
        <v>50</v>
      </c>
      <c r="Q755" s="1" t="s">
        <v>416</v>
      </c>
      <c r="R755" s="1" t="s">
        <v>61</v>
      </c>
      <c r="S755" s="1" t="s">
        <v>62</v>
      </c>
      <c r="T755" s="1" t="s">
        <v>62</v>
      </c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1" t="s">
        <v>50</v>
      </c>
      <c r="AS755" s="1" t="s">
        <v>50</v>
      </c>
      <c r="AT755" s="2"/>
      <c r="AU755" s="1" t="s">
        <v>423</v>
      </c>
      <c r="AV755" s="2">
        <v>248</v>
      </c>
    </row>
    <row r="756" spans="1:48" ht="30" customHeight="1">
      <c r="A756" s="15"/>
      <c r="B756" s="15"/>
      <c r="C756" s="15"/>
      <c r="D756" s="13"/>
      <c r="E756" s="119"/>
      <c r="F756" s="14"/>
      <c r="G756" s="119"/>
      <c r="H756" s="14"/>
      <c r="I756" s="119"/>
      <c r="J756" s="14"/>
      <c r="K756" s="14"/>
      <c r="L756" s="14"/>
      <c r="M756" s="15"/>
      <c r="N756" s="1" t="s">
        <v>149</v>
      </c>
      <c r="O756" s="1" t="s">
        <v>50</v>
      </c>
      <c r="P756" s="1" t="s">
        <v>50</v>
      </c>
      <c r="Q756" s="1" t="s">
        <v>416</v>
      </c>
      <c r="R756" s="1" t="s">
        <v>61</v>
      </c>
      <c r="S756" s="1" t="s">
        <v>62</v>
      </c>
      <c r="T756" s="1" t="s">
        <v>62</v>
      </c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1" t="s">
        <v>50</v>
      </c>
      <c r="AS756" s="1" t="s">
        <v>50</v>
      </c>
      <c r="AT756" s="2"/>
      <c r="AU756" s="1" t="s">
        <v>424</v>
      </c>
      <c r="AV756" s="2">
        <v>249</v>
      </c>
    </row>
    <row r="757" spans="1:48" ht="30" customHeight="1">
      <c r="A757" s="13"/>
      <c r="B757" s="13"/>
      <c r="C757" s="13"/>
      <c r="D757" s="13"/>
      <c r="E757" s="119"/>
      <c r="F757" s="14"/>
      <c r="G757" s="119"/>
      <c r="H757" s="14"/>
      <c r="I757" s="119"/>
      <c r="J757" s="14"/>
      <c r="K757" s="14"/>
      <c r="L757" s="14"/>
      <c r="M757" s="13"/>
    </row>
    <row r="758" spans="1:48" ht="30" customHeight="1">
      <c r="A758" s="13"/>
      <c r="B758" s="13"/>
      <c r="C758" s="13"/>
      <c r="D758" s="13"/>
      <c r="E758" s="119"/>
      <c r="F758" s="14"/>
      <c r="G758" s="119"/>
      <c r="H758" s="14"/>
      <c r="I758" s="119"/>
      <c r="J758" s="14"/>
      <c r="K758" s="14"/>
      <c r="L758" s="14"/>
      <c r="M758" s="13"/>
    </row>
    <row r="759" spans="1:48" ht="30" customHeight="1">
      <c r="A759" s="13"/>
      <c r="B759" s="13"/>
      <c r="C759" s="13"/>
      <c r="D759" s="13"/>
      <c r="E759" s="119"/>
      <c r="F759" s="14"/>
      <c r="G759" s="119"/>
      <c r="H759" s="14"/>
      <c r="I759" s="119"/>
      <c r="J759" s="14"/>
      <c r="K759" s="14"/>
      <c r="L759" s="14"/>
      <c r="M759" s="13"/>
    </row>
    <row r="760" spans="1:48" ht="30" customHeight="1">
      <c r="A760" s="13"/>
      <c r="B760" s="13"/>
      <c r="C760" s="13"/>
      <c r="D760" s="13"/>
      <c r="E760" s="119"/>
      <c r="F760" s="14"/>
      <c r="G760" s="119"/>
      <c r="H760" s="14"/>
      <c r="I760" s="119"/>
      <c r="J760" s="14"/>
      <c r="K760" s="14"/>
      <c r="L760" s="14"/>
      <c r="M760" s="13"/>
    </row>
    <row r="761" spans="1:48" ht="30" customHeight="1">
      <c r="A761" s="13"/>
      <c r="B761" s="13"/>
      <c r="C761" s="13"/>
      <c r="D761" s="13"/>
      <c r="E761" s="119"/>
      <c r="F761" s="14"/>
      <c r="G761" s="119"/>
      <c r="H761" s="14"/>
      <c r="I761" s="119"/>
      <c r="J761" s="14"/>
      <c r="K761" s="14"/>
      <c r="L761" s="14"/>
      <c r="M761" s="13"/>
    </row>
    <row r="762" spans="1:48" ht="30" customHeight="1">
      <c r="A762" s="13"/>
      <c r="B762" s="13"/>
      <c r="C762" s="13"/>
      <c r="D762" s="13"/>
      <c r="E762" s="119"/>
      <c r="F762" s="14"/>
      <c r="G762" s="119"/>
      <c r="H762" s="14"/>
      <c r="I762" s="119"/>
      <c r="J762" s="14"/>
      <c r="K762" s="14"/>
      <c r="L762" s="14"/>
      <c r="M762" s="13"/>
    </row>
    <row r="763" spans="1:48" ht="30" customHeight="1">
      <c r="A763" s="13"/>
      <c r="B763" s="13"/>
      <c r="C763" s="13"/>
      <c r="D763" s="13"/>
      <c r="E763" s="119"/>
      <c r="F763" s="14"/>
      <c r="G763" s="119"/>
      <c r="H763" s="14"/>
      <c r="I763" s="119"/>
      <c r="J763" s="14"/>
      <c r="K763" s="14"/>
      <c r="L763" s="14"/>
      <c r="M763" s="13"/>
    </row>
    <row r="764" spans="1:48" ht="30" customHeight="1">
      <c r="A764" s="13"/>
      <c r="B764" s="13"/>
      <c r="C764" s="13"/>
      <c r="D764" s="13"/>
      <c r="E764" s="119"/>
      <c r="F764" s="14"/>
      <c r="G764" s="119"/>
      <c r="H764" s="14"/>
      <c r="I764" s="119"/>
      <c r="J764" s="14"/>
      <c r="K764" s="14"/>
      <c r="L764" s="14"/>
      <c r="M764" s="13"/>
    </row>
    <row r="765" spans="1:48" ht="30" customHeight="1">
      <c r="A765" s="13"/>
      <c r="B765" s="13"/>
      <c r="C765" s="13"/>
      <c r="D765" s="13"/>
      <c r="E765" s="119"/>
      <c r="F765" s="14"/>
      <c r="G765" s="119"/>
      <c r="H765" s="14"/>
      <c r="I765" s="119"/>
      <c r="J765" s="14"/>
      <c r="K765" s="14"/>
      <c r="L765" s="14"/>
      <c r="M765" s="13"/>
    </row>
    <row r="766" spans="1:48" ht="30" customHeight="1">
      <c r="A766" s="13"/>
      <c r="B766" s="13"/>
      <c r="C766" s="13"/>
      <c r="D766" s="13"/>
      <c r="E766" s="119"/>
      <c r="F766" s="14"/>
      <c r="G766" s="119"/>
      <c r="H766" s="14"/>
      <c r="I766" s="119"/>
      <c r="J766" s="14"/>
      <c r="K766" s="14"/>
      <c r="L766" s="14"/>
      <c r="M766" s="13"/>
    </row>
    <row r="767" spans="1:48" ht="30" customHeight="1">
      <c r="A767" s="13"/>
      <c r="B767" s="13"/>
      <c r="C767" s="13"/>
      <c r="D767" s="13"/>
      <c r="E767" s="119"/>
      <c r="F767" s="14"/>
      <c r="G767" s="119"/>
      <c r="H767" s="14"/>
      <c r="I767" s="119"/>
      <c r="J767" s="14"/>
      <c r="K767" s="14"/>
      <c r="L767" s="14"/>
      <c r="M767" s="13"/>
    </row>
    <row r="768" spans="1:48" ht="30" customHeight="1">
      <c r="A768" s="13"/>
      <c r="B768" s="13"/>
      <c r="C768" s="13"/>
      <c r="D768" s="13"/>
      <c r="E768" s="119"/>
      <c r="F768" s="14"/>
      <c r="G768" s="119"/>
      <c r="H768" s="14"/>
      <c r="I768" s="119"/>
      <c r="J768" s="14"/>
      <c r="K768" s="14"/>
      <c r="L768" s="14"/>
      <c r="M768" s="13"/>
    </row>
    <row r="769" spans="1:48" ht="30" customHeight="1">
      <c r="A769" s="13"/>
      <c r="B769" s="13"/>
      <c r="C769" s="13"/>
      <c r="D769" s="13"/>
      <c r="E769" s="119"/>
      <c r="F769" s="14"/>
      <c r="G769" s="119"/>
      <c r="H769" s="14"/>
      <c r="I769" s="119"/>
      <c r="J769" s="14"/>
      <c r="K769" s="14"/>
      <c r="L769" s="14"/>
      <c r="M769" s="13"/>
    </row>
    <row r="770" spans="1:48" ht="30" customHeight="1">
      <c r="A770" s="13"/>
      <c r="B770" s="13"/>
      <c r="C770" s="13"/>
      <c r="D770" s="13"/>
      <c r="E770" s="119"/>
      <c r="F770" s="14"/>
      <c r="G770" s="119"/>
      <c r="H770" s="14"/>
      <c r="I770" s="119"/>
      <c r="J770" s="14"/>
      <c r="K770" s="14"/>
      <c r="L770" s="14"/>
      <c r="M770" s="13"/>
    </row>
    <row r="771" spans="1:48" ht="30" customHeight="1">
      <c r="A771" s="15" t="s">
        <v>89</v>
      </c>
      <c r="B771" s="13"/>
      <c r="C771" s="13"/>
      <c r="D771" s="13"/>
      <c r="E771" s="119"/>
      <c r="F771" s="14">
        <f>SUMIF(AR749:AR770,"",F749:F770)</f>
        <v>0</v>
      </c>
      <c r="G771" s="119"/>
      <c r="H771" s="14">
        <f>SUMIF(AR749:AR770,"",H749:H770)</f>
        <v>0</v>
      </c>
      <c r="I771" s="119"/>
      <c r="J771" s="14">
        <f>SUMIF(AR749:AR770,"",J749:J770)</f>
        <v>0</v>
      </c>
      <c r="K771" s="14"/>
      <c r="L771" s="14">
        <f>SUMIF(AR749:AR770,"",L749:L770)</f>
        <v>0</v>
      </c>
      <c r="M771" s="13"/>
      <c r="N771" t="s">
        <v>90</v>
      </c>
    </row>
    <row r="772" spans="1:48" ht="30" customHeight="1">
      <c r="A772" s="15" t="s">
        <v>427</v>
      </c>
      <c r="B772" s="100" t="s">
        <v>598</v>
      </c>
      <c r="C772" s="13"/>
      <c r="D772" s="13"/>
      <c r="E772" s="119"/>
      <c r="F772" s="14"/>
      <c r="G772" s="119"/>
      <c r="H772" s="14"/>
      <c r="I772" s="119"/>
      <c r="J772" s="14"/>
      <c r="K772" s="14"/>
      <c r="L772" s="14"/>
      <c r="M772" s="13"/>
      <c r="N772" s="2"/>
      <c r="O772" s="2"/>
      <c r="P772" s="2"/>
      <c r="Q772" s="1" t="s">
        <v>428</v>
      </c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</row>
    <row r="773" spans="1:48" ht="30" customHeight="1">
      <c r="A773" s="15" t="s">
        <v>176</v>
      </c>
      <c r="B773" s="15" t="s">
        <v>332</v>
      </c>
      <c r="C773" s="15" t="s">
        <v>66</v>
      </c>
      <c r="D773" s="13">
        <v>19</v>
      </c>
      <c r="E773" s="119"/>
      <c r="F773" s="14">
        <f>TRUNC(E773*D773, 0)</f>
        <v>0</v>
      </c>
      <c r="G773" s="119"/>
      <c r="H773" s="14">
        <f>TRUNC(G773*D773, 0)</f>
        <v>0</v>
      </c>
      <c r="I773" s="119"/>
      <c r="J773" s="14">
        <f>TRUNC(I773*D773, 0)</f>
        <v>0</v>
      </c>
      <c r="K773" s="14">
        <f t="shared" ref="K773:L776" si="70">TRUNC(E773+G773+I773, 0)</f>
        <v>0</v>
      </c>
      <c r="L773" s="14">
        <f t="shared" si="70"/>
        <v>0</v>
      </c>
      <c r="M773" s="15" t="s">
        <v>333</v>
      </c>
      <c r="N773" s="1" t="s">
        <v>334</v>
      </c>
      <c r="O773" s="1" t="s">
        <v>50</v>
      </c>
      <c r="P773" s="1" t="s">
        <v>50</v>
      </c>
      <c r="Q773" s="1" t="s">
        <v>428</v>
      </c>
      <c r="R773" s="1" t="s">
        <v>61</v>
      </c>
      <c r="S773" s="1" t="s">
        <v>62</v>
      </c>
      <c r="T773" s="1" t="s">
        <v>62</v>
      </c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1" t="s">
        <v>50</v>
      </c>
      <c r="AS773" s="1" t="s">
        <v>50</v>
      </c>
      <c r="AT773" s="2"/>
      <c r="AU773" s="1" t="s">
        <v>429</v>
      </c>
      <c r="AV773" s="2">
        <v>256</v>
      </c>
    </row>
    <row r="774" spans="1:48" ht="30" customHeight="1">
      <c r="A774" s="15" t="s">
        <v>75</v>
      </c>
      <c r="B774" s="15" t="s">
        <v>50</v>
      </c>
      <c r="C774" s="15" t="s">
        <v>58</v>
      </c>
      <c r="D774" s="13">
        <v>15</v>
      </c>
      <c r="E774" s="119"/>
      <c r="F774" s="14">
        <f>TRUNC(E774*D774, 0)</f>
        <v>0</v>
      </c>
      <c r="G774" s="119"/>
      <c r="H774" s="14">
        <f>TRUNC(G774*D774, 0)</f>
        <v>0</v>
      </c>
      <c r="I774" s="119"/>
      <c r="J774" s="14">
        <f>TRUNC(I774*D774, 0)</f>
        <v>0</v>
      </c>
      <c r="K774" s="14">
        <f t="shared" si="70"/>
        <v>0</v>
      </c>
      <c r="L774" s="14">
        <f t="shared" si="70"/>
        <v>0</v>
      </c>
      <c r="M774" s="15" t="s">
        <v>76</v>
      </c>
      <c r="N774" s="1" t="s">
        <v>77</v>
      </c>
      <c r="O774" s="1" t="s">
        <v>50</v>
      </c>
      <c r="P774" s="1" t="s">
        <v>50</v>
      </c>
      <c r="Q774" s="1" t="s">
        <v>428</v>
      </c>
      <c r="R774" s="1" t="s">
        <v>61</v>
      </c>
      <c r="S774" s="1" t="s">
        <v>62</v>
      </c>
      <c r="T774" s="1" t="s">
        <v>62</v>
      </c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1" t="s">
        <v>50</v>
      </c>
      <c r="AS774" s="1" t="s">
        <v>50</v>
      </c>
      <c r="AT774" s="2"/>
      <c r="AU774" s="1" t="s">
        <v>430</v>
      </c>
      <c r="AV774" s="2">
        <v>258</v>
      </c>
    </row>
    <row r="775" spans="1:48" ht="30" customHeight="1">
      <c r="A775" s="15" t="s">
        <v>79</v>
      </c>
      <c r="B775" s="15" t="s">
        <v>50</v>
      </c>
      <c r="C775" s="15" t="s">
        <v>66</v>
      </c>
      <c r="D775" s="13">
        <v>10</v>
      </c>
      <c r="E775" s="119"/>
      <c r="F775" s="14">
        <f>TRUNC(E775*D775, 0)</f>
        <v>0</v>
      </c>
      <c r="G775" s="119"/>
      <c r="H775" s="14">
        <f>TRUNC(G775*D775, 0)</f>
        <v>0</v>
      </c>
      <c r="I775" s="119"/>
      <c r="J775" s="14">
        <f>TRUNC(I775*D775, 0)</f>
        <v>0</v>
      </c>
      <c r="K775" s="14">
        <f t="shared" si="70"/>
        <v>0</v>
      </c>
      <c r="L775" s="14">
        <f t="shared" si="70"/>
        <v>0</v>
      </c>
      <c r="M775" s="15" t="s">
        <v>80</v>
      </c>
      <c r="N775" s="1" t="s">
        <v>81</v>
      </c>
      <c r="O775" s="1" t="s">
        <v>50</v>
      </c>
      <c r="P775" s="1" t="s">
        <v>50</v>
      </c>
      <c r="Q775" s="1" t="s">
        <v>428</v>
      </c>
      <c r="R775" s="1" t="s">
        <v>61</v>
      </c>
      <c r="S775" s="1" t="s">
        <v>62</v>
      </c>
      <c r="T775" s="1" t="s">
        <v>62</v>
      </c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1" t="s">
        <v>50</v>
      </c>
      <c r="AS775" s="1" t="s">
        <v>50</v>
      </c>
      <c r="AT775" s="2"/>
      <c r="AU775" s="1" t="s">
        <v>431</v>
      </c>
      <c r="AV775" s="2">
        <v>259</v>
      </c>
    </row>
    <row r="776" spans="1:48" ht="30" customHeight="1">
      <c r="A776" s="15" t="s">
        <v>83</v>
      </c>
      <c r="B776" s="15" t="s">
        <v>84</v>
      </c>
      <c r="C776" s="15" t="s">
        <v>85</v>
      </c>
      <c r="D776" s="13">
        <v>1</v>
      </c>
      <c r="E776" s="119"/>
      <c r="F776" s="14">
        <f>TRUNC(E776*D776, 0)</f>
        <v>0</v>
      </c>
      <c r="G776" s="119"/>
      <c r="H776" s="14">
        <f>TRUNC(G776*D776, 0)</f>
        <v>0</v>
      </c>
      <c r="I776" s="119"/>
      <c r="J776" s="14">
        <f>TRUNC(I776*D776, 0)</f>
        <v>0</v>
      </c>
      <c r="K776" s="14">
        <f t="shared" si="70"/>
        <v>0</v>
      </c>
      <c r="L776" s="14">
        <f t="shared" si="70"/>
        <v>0</v>
      </c>
      <c r="M776" s="15" t="s">
        <v>86</v>
      </c>
      <c r="N776" s="1" t="s">
        <v>87</v>
      </c>
      <c r="O776" s="1" t="s">
        <v>50</v>
      </c>
      <c r="P776" s="1" t="s">
        <v>50</v>
      </c>
      <c r="Q776" s="1" t="s">
        <v>428</v>
      </c>
      <c r="R776" s="1" t="s">
        <v>61</v>
      </c>
      <c r="S776" s="1" t="s">
        <v>62</v>
      </c>
      <c r="T776" s="1" t="s">
        <v>62</v>
      </c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1" t="s">
        <v>50</v>
      </c>
      <c r="AS776" s="1" t="s">
        <v>50</v>
      </c>
      <c r="AT776" s="2"/>
      <c r="AU776" s="1" t="s">
        <v>432</v>
      </c>
      <c r="AV776" s="2">
        <v>260</v>
      </c>
    </row>
    <row r="777" spans="1:48" ht="30" customHeight="1">
      <c r="A777" s="13"/>
      <c r="B777" s="13"/>
      <c r="C777" s="13"/>
      <c r="D777" s="13"/>
      <c r="E777" s="119"/>
      <c r="F777" s="14"/>
      <c r="G777" s="119"/>
      <c r="H777" s="14"/>
      <c r="I777" s="119"/>
      <c r="J777" s="14"/>
      <c r="K777" s="14"/>
      <c r="L777" s="14"/>
      <c r="M777" s="13"/>
    </row>
    <row r="778" spans="1:48" ht="30" customHeight="1">
      <c r="A778" s="13"/>
      <c r="B778" s="13"/>
      <c r="C778" s="13"/>
      <c r="D778" s="13"/>
      <c r="E778" s="119"/>
      <c r="F778" s="14"/>
      <c r="G778" s="119"/>
      <c r="H778" s="14"/>
      <c r="I778" s="119"/>
      <c r="J778" s="14"/>
      <c r="K778" s="14"/>
      <c r="L778" s="14"/>
      <c r="M778" s="13"/>
    </row>
    <row r="779" spans="1:48" ht="30" customHeight="1">
      <c r="A779" s="13"/>
      <c r="B779" s="13"/>
      <c r="C779" s="13"/>
      <c r="D779" s="13"/>
      <c r="E779" s="119"/>
      <c r="F779" s="14"/>
      <c r="G779" s="119"/>
      <c r="H779" s="14"/>
      <c r="I779" s="119"/>
      <c r="J779" s="14"/>
      <c r="K779" s="14"/>
      <c r="L779" s="14"/>
      <c r="M779" s="13"/>
    </row>
    <row r="780" spans="1:48" ht="30" customHeight="1">
      <c r="A780" s="13"/>
      <c r="B780" s="13"/>
      <c r="C780" s="13"/>
      <c r="D780" s="13"/>
      <c r="E780" s="119"/>
      <c r="F780" s="14"/>
      <c r="G780" s="119"/>
      <c r="H780" s="14"/>
      <c r="I780" s="119"/>
      <c r="J780" s="14"/>
      <c r="K780" s="14"/>
      <c r="L780" s="14"/>
      <c r="M780" s="13"/>
    </row>
    <row r="781" spans="1:48" ht="30" customHeight="1">
      <c r="A781" s="13"/>
      <c r="B781" s="13"/>
      <c r="C781" s="13"/>
      <c r="D781" s="13"/>
      <c r="E781" s="119"/>
      <c r="F781" s="14"/>
      <c r="G781" s="119"/>
      <c r="H781" s="14"/>
      <c r="I781" s="119"/>
      <c r="J781" s="14"/>
      <c r="K781" s="14"/>
      <c r="L781" s="14"/>
      <c r="M781" s="13"/>
    </row>
    <row r="782" spans="1:48" ht="30" customHeight="1">
      <c r="A782" s="13"/>
      <c r="B782" s="13"/>
      <c r="C782" s="13"/>
      <c r="D782" s="13"/>
      <c r="E782" s="119"/>
      <c r="F782" s="14"/>
      <c r="G782" s="119"/>
      <c r="H782" s="14"/>
      <c r="I782" s="119"/>
      <c r="J782" s="14"/>
      <c r="K782" s="14"/>
      <c r="L782" s="14"/>
      <c r="M782" s="13"/>
    </row>
    <row r="783" spans="1:48" ht="30" customHeight="1">
      <c r="A783" s="13"/>
      <c r="B783" s="13"/>
      <c r="C783" s="13"/>
      <c r="D783" s="13"/>
      <c r="E783" s="119"/>
      <c r="F783" s="14"/>
      <c r="G783" s="119"/>
      <c r="H783" s="14"/>
      <c r="I783" s="119"/>
      <c r="J783" s="14"/>
      <c r="K783" s="14"/>
      <c r="L783" s="14"/>
      <c r="M783" s="13"/>
    </row>
    <row r="784" spans="1:48" ht="30" customHeight="1">
      <c r="A784" s="13"/>
      <c r="B784" s="13"/>
      <c r="C784" s="13"/>
      <c r="D784" s="13"/>
      <c r="E784" s="119"/>
      <c r="F784" s="14"/>
      <c r="G784" s="119"/>
      <c r="H784" s="14"/>
      <c r="I784" s="119"/>
      <c r="J784" s="14"/>
      <c r="K784" s="14"/>
      <c r="L784" s="14"/>
      <c r="M784" s="13"/>
    </row>
    <row r="785" spans="1:48" ht="30" customHeight="1">
      <c r="A785" s="13"/>
      <c r="B785" s="13"/>
      <c r="C785" s="13"/>
      <c r="D785" s="13"/>
      <c r="E785" s="119"/>
      <c r="F785" s="14"/>
      <c r="G785" s="119"/>
      <c r="H785" s="14"/>
      <c r="I785" s="119"/>
      <c r="J785" s="14"/>
      <c r="K785" s="14"/>
      <c r="L785" s="14"/>
      <c r="M785" s="13"/>
    </row>
    <row r="786" spans="1:48" ht="30" customHeight="1">
      <c r="A786" s="13"/>
      <c r="B786" s="13"/>
      <c r="C786" s="13"/>
      <c r="D786" s="13"/>
      <c r="E786" s="119"/>
      <c r="F786" s="14"/>
      <c r="G786" s="119"/>
      <c r="H786" s="14"/>
      <c r="I786" s="119"/>
      <c r="J786" s="14"/>
      <c r="K786" s="14"/>
      <c r="L786" s="14"/>
      <c r="M786" s="13"/>
    </row>
    <row r="787" spans="1:48" ht="30" customHeight="1">
      <c r="A787" s="13"/>
      <c r="B787" s="13"/>
      <c r="C787" s="13"/>
      <c r="D787" s="13"/>
      <c r="E787" s="119"/>
      <c r="F787" s="14"/>
      <c r="G787" s="119"/>
      <c r="H787" s="14"/>
      <c r="I787" s="119"/>
      <c r="J787" s="14"/>
      <c r="K787" s="14"/>
      <c r="L787" s="14"/>
      <c r="M787" s="13"/>
    </row>
    <row r="788" spans="1:48" ht="30" customHeight="1">
      <c r="A788" s="13"/>
      <c r="B788" s="13"/>
      <c r="C788" s="13"/>
      <c r="D788" s="13"/>
      <c r="E788" s="119"/>
      <c r="F788" s="14"/>
      <c r="G788" s="119"/>
      <c r="H788" s="14"/>
      <c r="I788" s="119"/>
      <c r="J788" s="14"/>
      <c r="K788" s="14"/>
      <c r="L788" s="14"/>
      <c r="M788" s="13"/>
    </row>
    <row r="789" spans="1:48" ht="30" customHeight="1">
      <c r="A789" s="13"/>
      <c r="B789" s="13"/>
      <c r="C789" s="13"/>
      <c r="D789" s="13"/>
      <c r="E789" s="119"/>
      <c r="F789" s="14"/>
      <c r="G789" s="119"/>
      <c r="H789" s="14"/>
      <c r="I789" s="119"/>
      <c r="J789" s="14"/>
      <c r="K789" s="14"/>
      <c r="L789" s="14"/>
      <c r="M789" s="13"/>
    </row>
    <row r="790" spans="1:48" ht="30" customHeight="1">
      <c r="A790" s="13"/>
      <c r="B790" s="13"/>
      <c r="C790" s="13"/>
      <c r="D790" s="13"/>
      <c r="E790" s="119"/>
      <c r="F790" s="14"/>
      <c r="G790" s="119"/>
      <c r="H790" s="14"/>
      <c r="I790" s="119"/>
      <c r="J790" s="14"/>
      <c r="K790" s="14"/>
      <c r="L790" s="14"/>
      <c r="M790" s="13"/>
    </row>
    <row r="791" spans="1:48" ht="30" customHeight="1">
      <c r="A791" s="13"/>
      <c r="B791" s="13"/>
      <c r="C791" s="13"/>
      <c r="D791" s="13"/>
      <c r="E791" s="119"/>
      <c r="F791" s="14"/>
      <c r="G791" s="119"/>
      <c r="H791" s="14"/>
      <c r="I791" s="119"/>
      <c r="J791" s="14"/>
      <c r="K791" s="14"/>
      <c r="L791" s="14"/>
      <c r="M791" s="13"/>
    </row>
    <row r="792" spans="1:48" ht="30" customHeight="1">
      <c r="A792" s="13"/>
      <c r="B792" s="13"/>
      <c r="C792" s="13"/>
      <c r="D792" s="13"/>
      <c r="E792" s="119"/>
      <c r="F792" s="14"/>
      <c r="G792" s="119"/>
      <c r="H792" s="14"/>
      <c r="I792" s="119"/>
      <c r="J792" s="14"/>
      <c r="K792" s="14"/>
      <c r="L792" s="14"/>
      <c r="M792" s="13"/>
    </row>
    <row r="793" spans="1:48" ht="30" customHeight="1">
      <c r="A793" s="13"/>
      <c r="B793" s="13"/>
      <c r="C793" s="13"/>
      <c r="D793" s="13"/>
      <c r="E793" s="119"/>
      <c r="F793" s="14"/>
      <c r="G793" s="119"/>
      <c r="H793" s="14"/>
      <c r="I793" s="119"/>
      <c r="J793" s="14"/>
      <c r="K793" s="14"/>
      <c r="L793" s="14"/>
      <c r="M793" s="13"/>
    </row>
    <row r="794" spans="1:48" ht="30" customHeight="1">
      <c r="A794" s="13"/>
      <c r="B794" s="13"/>
      <c r="C794" s="13"/>
      <c r="D794" s="13"/>
      <c r="E794" s="119"/>
      <c r="F794" s="14"/>
      <c r="G794" s="119"/>
      <c r="H794" s="14"/>
      <c r="I794" s="119"/>
      <c r="J794" s="14"/>
      <c r="K794" s="14"/>
      <c r="L794" s="14"/>
      <c r="M794" s="13"/>
    </row>
    <row r="795" spans="1:48" ht="30" customHeight="1">
      <c r="A795" s="15" t="s">
        <v>89</v>
      </c>
      <c r="B795" s="13"/>
      <c r="C795" s="13"/>
      <c r="D795" s="13"/>
      <c r="E795" s="119"/>
      <c r="F795" s="14">
        <f>SUMIF(AR773:AR794,"",F773:F794)</f>
        <v>0</v>
      </c>
      <c r="G795" s="119"/>
      <c r="H795" s="14">
        <f>SUMIF(AR773:AR794,"",H773:H794)</f>
        <v>0</v>
      </c>
      <c r="I795" s="119"/>
      <c r="J795" s="14">
        <f>SUMIF(AR773:AR794,"",J773:J794)</f>
        <v>0</v>
      </c>
      <c r="K795" s="14"/>
      <c r="L795" s="14">
        <f>SUMIF(AR773:AR794,"",L773:L794)</f>
        <v>0</v>
      </c>
      <c r="M795" s="13"/>
      <c r="N795" t="s">
        <v>90</v>
      </c>
    </row>
    <row r="796" spans="1:48" ht="30" customHeight="1">
      <c r="A796" s="15" t="s">
        <v>433</v>
      </c>
      <c r="B796" s="101" t="s">
        <v>598</v>
      </c>
      <c r="C796" s="13"/>
      <c r="D796" s="13"/>
      <c r="E796" s="119"/>
      <c r="F796" s="14"/>
      <c r="G796" s="119"/>
      <c r="H796" s="14"/>
      <c r="I796" s="119"/>
      <c r="J796" s="14"/>
      <c r="K796" s="14"/>
      <c r="L796" s="14"/>
      <c r="M796" s="13"/>
      <c r="N796" s="2"/>
      <c r="O796" s="2"/>
      <c r="P796" s="2"/>
      <c r="Q796" s="1" t="s">
        <v>434</v>
      </c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</row>
    <row r="797" spans="1:48" ht="30" customHeight="1">
      <c r="A797" s="15" t="s">
        <v>93</v>
      </c>
      <c r="B797" s="15" t="s">
        <v>50</v>
      </c>
      <c r="C797" s="15" t="s">
        <v>58</v>
      </c>
      <c r="D797" s="13">
        <v>86</v>
      </c>
      <c r="E797" s="119"/>
      <c r="F797" s="14">
        <f>TRUNC(E797*D797, 0)</f>
        <v>0</v>
      </c>
      <c r="G797" s="119"/>
      <c r="H797" s="14">
        <f>TRUNC(G797*D797, 0)</f>
        <v>0</v>
      </c>
      <c r="I797" s="119"/>
      <c r="J797" s="14">
        <f>TRUNC(I797*D797, 0)</f>
        <v>0</v>
      </c>
      <c r="K797" s="14">
        <f t="shared" ref="K797:L799" si="71">TRUNC(E797+G797+I797, 0)</f>
        <v>0</v>
      </c>
      <c r="L797" s="14">
        <f t="shared" si="71"/>
        <v>0</v>
      </c>
      <c r="M797" s="15" t="s">
        <v>94</v>
      </c>
      <c r="N797" s="1" t="s">
        <v>95</v>
      </c>
      <c r="O797" s="1" t="s">
        <v>50</v>
      </c>
      <c r="P797" s="1" t="s">
        <v>50</v>
      </c>
      <c r="Q797" s="1" t="s">
        <v>434</v>
      </c>
      <c r="R797" s="1" t="s">
        <v>61</v>
      </c>
      <c r="S797" s="1" t="s">
        <v>62</v>
      </c>
      <c r="T797" s="1" t="s">
        <v>62</v>
      </c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1" t="s">
        <v>50</v>
      </c>
      <c r="AS797" s="1" t="s">
        <v>50</v>
      </c>
      <c r="AT797" s="2"/>
      <c r="AU797" s="1" t="s">
        <v>435</v>
      </c>
      <c r="AV797" s="2">
        <v>262</v>
      </c>
    </row>
    <row r="798" spans="1:48" ht="30" customHeight="1">
      <c r="A798" s="15" t="s">
        <v>97</v>
      </c>
      <c r="B798" s="15" t="s">
        <v>50</v>
      </c>
      <c r="C798" s="15" t="s">
        <v>66</v>
      </c>
      <c r="D798" s="13">
        <v>26</v>
      </c>
      <c r="E798" s="119"/>
      <c r="F798" s="14">
        <f>TRUNC(E798*D798, 0)</f>
        <v>0</v>
      </c>
      <c r="G798" s="119"/>
      <c r="H798" s="14">
        <f>TRUNC(G798*D798, 0)</f>
        <v>0</v>
      </c>
      <c r="I798" s="119"/>
      <c r="J798" s="14">
        <f>TRUNC(I798*D798, 0)</f>
        <v>0</v>
      </c>
      <c r="K798" s="14">
        <f t="shared" si="71"/>
        <v>0</v>
      </c>
      <c r="L798" s="14">
        <f t="shared" si="71"/>
        <v>0</v>
      </c>
      <c r="M798" s="15" t="s">
        <v>98</v>
      </c>
      <c r="N798" s="1" t="s">
        <v>99</v>
      </c>
      <c r="O798" s="1" t="s">
        <v>50</v>
      </c>
      <c r="P798" s="1" t="s">
        <v>50</v>
      </c>
      <c r="Q798" s="1" t="s">
        <v>434</v>
      </c>
      <c r="R798" s="1" t="s">
        <v>61</v>
      </c>
      <c r="S798" s="1" t="s">
        <v>62</v>
      </c>
      <c r="T798" s="1" t="s">
        <v>62</v>
      </c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1" t="s">
        <v>50</v>
      </c>
      <c r="AS798" s="1" t="s">
        <v>50</v>
      </c>
      <c r="AT798" s="2"/>
      <c r="AU798" s="1" t="s">
        <v>436</v>
      </c>
      <c r="AV798" s="2">
        <v>263</v>
      </c>
    </row>
    <row r="799" spans="1:48" ht="30" customHeight="1">
      <c r="A799" s="15" t="s">
        <v>107</v>
      </c>
      <c r="B799" s="15" t="s">
        <v>50</v>
      </c>
      <c r="C799" s="15" t="s">
        <v>108</v>
      </c>
      <c r="D799" s="13">
        <v>3.5939999999999999</v>
      </c>
      <c r="E799" s="119"/>
      <c r="F799" s="14">
        <f>TRUNC(E799*D799, 0)</f>
        <v>0</v>
      </c>
      <c r="G799" s="119"/>
      <c r="H799" s="14">
        <f>TRUNC(G799*D799, 0)</f>
        <v>0</v>
      </c>
      <c r="I799" s="119"/>
      <c r="J799" s="14">
        <f>TRUNC(I799*D799, 0)</f>
        <v>0</v>
      </c>
      <c r="K799" s="14">
        <f t="shared" si="71"/>
        <v>0</v>
      </c>
      <c r="L799" s="14">
        <f t="shared" si="71"/>
        <v>0</v>
      </c>
      <c r="M799" s="15" t="s">
        <v>50</v>
      </c>
      <c r="N799" s="1" t="s">
        <v>109</v>
      </c>
      <c r="O799" s="1" t="s">
        <v>50</v>
      </c>
      <c r="P799" s="1" t="s">
        <v>50</v>
      </c>
      <c r="Q799" s="1" t="s">
        <v>434</v>
      </c>
      <c r="R799" s="1" t="s">
        <v>62</v>
      </c>
      <c r="S799" s="1" t="s">
        <v>62</v>
      </c>
      <c r="T799" s="1" t="s">
        <v>61</v>
      </c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1" t="s">
        <v>50</v>
      </c>
      <c r="AS799" s="1" t="s">
        <v>50</v>
      </c>
      <c r="AT799" s="2"/>
      <c r="AU799" s="1" t="s">
        <v>437</v>
      </c>
      <c r="AV799" s="2">
        <v>274</v>
      </c>
    </row>
    <row r="800" spans="1:48" ht="30" customHeight="1">
      <c r="A800" s="13"/>
      <c r="B800" s="13"/>
      <c r="C800" s="13"/>
      <c r="D800" s="13"/>
      <c r="E800" s="119"/>
      <c r="F800" s="14"/>
      <c r="G800" s="119"/>
      <c r="H800" s="14"/>
      <c r="I800" s="119"/>
      <c r="J800" s="14"/>
      <c r="K800" s="14"/>
      <c r="L800" s="14"/>
      <c r="M800" s="13"/>
    </row>
    <row r="801" spans="1:13" ht="30" customHeight="1">
      <c r="A801" s="13"/>
      <c r="B801" s="13"/>
      <c r="C801" s="13"/>
      <c r="D801" s="13"/>
      <c r="E801" s="119"/>
      <c r="F801" s="14"/>
      <c r="G801" s="119"/>
      <c r="H801" s="14"/>
      <c r="I801" s="119"/>
      <c r="J801" s="14"/>
      <c r="K801" s="14"/>
      <c r="L801" s="14"/>
      <c r="M801" s="13"/>
    </row>
    <row r="802" spans="1:13" ht="30" customHeight="1">
      <c r="A802" s="13"/>
      <c r="B802" s="13"/>
      <c r="C802" s="13"/>
      <c r="D802" s="13"/>
      <c r="E802" s="119"/>
      <c r="F802" s="14"/>
      <c r="G802" s="119"/>
      <c r="H802" s="14"/>
      <c r="I802" s="119"/>
      <c r="J802" s="14"/>
      <c r="K802" s="14"/>
      <c r="L802" s="14"/>
      <c r="M802" s="13"/>
    </row>
    <row r="803" spans="1:13" ht="30" customHeight="1">
      <c r="A803" s="13"/>
      <c r="B803" s="13"/>
      <c r="C803" s="13"/>
      <c r="D803" s="13"/>
      <c r="E803" s="119"/>
      <c r="F803" s="14"/>
      <c r="G803" s="119"/>
      <c r="H803" s="14"/>
      <c r="I803" s="119"/>
      <c r="J803" s="14"/>
      <c r="K803" s="14"/>
      <c r="L803" s="14"/>
      <c r="M803" s="13"/>
    </row>
    <row r="804" spans="1:13" ht="30" customHeight="1">
      <c r="A804" s="13"/>
      <c r="B804" s="13"/>
      <c r="C804" s="13"/>
      <c r="D804" s="13"/>
      <c r="E804" s="119"/>
      <c r="F804" s="14"/>
      <c r="G804" s="119"/>
      <c r="H804" s="14"/>
      <c r="I804" s="119"/>
      <c r="J804" s="14"/>
      <c r="K804" s="14"/>
      <c r="L804" s="14"/>
      <c r="M804" s="13"/>
    </row>
    <row r="805" spans="1:13" ht="30" customHeight="1">
      <c r="A805" s="13"/>
      <c r="B805" s="13"/>
      <c r="C805" s="13"/>
      <c r="D805" s="13"/>
      <c r="E805" s="119"/>
      <c r="F805" s="14"/>
      <c r="G805" s="119"/>
      <c r="H805" s="14"/>
      <c r="I805" s="119"/>
      <c r="J805" s="14"/>
      <c r="K805" s="14"/>
      <c r="L805" s="14"/>
      <c r="M805" s="13"/>
    </row>
    <row r="806" spans="1:13" ht="30" customHeight="1">
      <c r="A806" s="13"/>
      <c r="B806" s="13"/>
      <c r="C806" s="13"/>
      <c r="D806" s="13"/>
      <c r="E806" s="119"/>
      <c r="F806" s="14"/>
      <c r="G806" s="119"/>
      <c r="H806" s="14"/>
      <c r="I806" s="119"/>
      <c r="J806" s="14"/>
      <c r="K806" s="14"/>
      <c r="L806" s="14"/>
      <c r="M806" s="13"/>
    </row>
    <row r="807" spans="1:13" ht="30" customHeight="1">
      <c r="A807" s="13"/>
      <c r="B807" s="13"/>
      <c r="C807" s="13"/>
      <c r="D807" s="13"/>
      <c r="E807" s="119"/>
      <c r="F807" s="14"/>
      <c r="G807" s="119"/>
      <c r="H807" s="14"/>
      <c r="I807" s="119"/>
      <c r="J807" s="14"/>
      <c r="K807" s="14"/>
      <c r="L807" s="14"/>
      <c r="M807" s="13"/>
    </row>
    <row r="808" spans="1:13" ht="30" customHeight="1">
      <c r="A808" s="13"/>
      <c r="B808" s="13"/>
      <c r="C808" s="13"/>
      <c r="D808" s="13"/>
      <c r="E808" s="119"/>
      <c r="F808" s="14"/>
      <c r="G808" s="119"/>
      <c r="H808" s="14"/>
      <c r="I808" s="119"/>
      <c r="J808" s="14"/>
      <c r="K808" s="14"/>
      <c r="L808" s="14"/>
      <c r="M808" s="13"/>
    </row>
    <row r="809" spans="1:13" ht="30" customHeight="1">
      <c r="A809" s="13"/>
      <c r="B809" s="13"/>
      <c r="C809" s="13"/>
      <c r="D809" s="13"/>
      <c r="E809" s="119"/>
      <c r="F809" s="14"/>
      <c r="G809" s="119"/>
      <c r="H809" s="14"/>
      <c r="I809" s="119"/>
      <c r="J809" s="14"/>
      <c r="K809" s="14"/>
      <c r="L809" s="14"/>
      <c r="M809" s="13"/>
    </row>
    <row r="810" spans="1:13" ht="30" customHeight="1">
      <c r="A810" s="13"/>
      <c r="B810" s="13"/>
      <c r="C810" s="13"/>
      <c r="D810" s="13"/>
      <c r="E810" s="119"/>
      <c r="F810" s="14"/>
      <c r="G810" s="119"/>
      <c r="H810" s="14"/>
      <c r="I810" s="119"/>
      <c r="J810" s="14"/>
      <c r="K810" s="14"/>
      <c r="L810" s="14"/>
      <c r="M810" s="13"/>
    </row>
    <row r="811" spans="1:13" ht="30" customHeight="1">
      <c r="A811" s="13"/>
      <c r="B811" s="13"/>
      <c r="C811" s="13"/>
      <c r="D811" s="13"/>
      <c r="E811" s="119"/>
      <c r="F811" s="14"/>
      <c r="G811" s="119"/>
      <c r="H811" s="14"/>
      <c r="I811" s="119"/>
      <c r="J811" s="14"/>
      <c r="K811" s="14"/>
      <c r="L811" s="14"/>
      <c r="M811" s="13"/>
    </row>
    <row r="812" spans="1:13" ht="30" customHeight="1">
      <c r="A812" s="13"/>
      <c r="B812" s="13"/>
      <c r="C812" s="13"/>
      <c r="D812" s="13"/>
      <c r="E812" s="119"/>
      <c r="F812" s="14"/>
      <c r="G812" s="119"/>
      <c r="H812" s="14"/>
      <c r="I812" s="119"/>
      <c r="J812" s="14"/>
      <c r="K812" s="14"/>
      <c r="L812" s="14"/>
      <c r="M812" s="13"/>
    </row>
    <row r="813" spans="1:13" ht="30" customHeight="1">
      <c r="A813" s="13"/>
      <c r="B813" s="13"/>
      <c r="C813" s="13"/>
      <c r="D813" s="13"/>
      <c r="E813" s="119"/>
      <c r="F813" s="14"/>
      <c r="G813" s="119"/>
      <c r="H813" s="14"/>
      <c r="I813" s="119"/>
      <c r="J813" s="14"/>
      <c r="K813" s="14"/>
      <c r="L813" s="14"/>
      <c r="M813" s="13"/>
    </row>
    <row r="814" spans="1:13" ht="30" customHeight="1">
      <c r="A814" s="13"/>
      <c r="B814" s="13"/>
      <c r="C814" s="13"/>
      <c r="D814" s="13"/>
      <c r="E814" s="119"/>
      <c r="F814" s="14"/>
      <c r="G814" s="119"/>
      <c r="H814" s="14"/>
      <c r="I814" s="119"/>
      <c r="J814" s="14"/>
      <c r="K814" s="14"/>
      <c r="L814" s="14"/>
      <c r="M814" s="13"/>
    </row>
    <row r="815" spans="1:13" ht="30" customHeight="1">
      <c r="A815" s="13"/>
      <c r="B815" s="13"/>
      <c r="C815" s="13"/>
      <c r="D815" s="13"/>
      <c r="E815" s="119"/>
      <c r="F815" s="14"/>
      <c r="G815" s="119"/>
      <c r="H815" s="14"/>
      <c r="I815" s="119"/>
      <c r="J815" s="14"/>
      <c r="K815" s="14"/>
      <c r="L815" s="14"/>
      <c r="M815" s="13"/>
    </row>
    <row r="816" spans="1:13" ht="30" customHeight="1">
      <c r="A816" s="13"/>
      <c r="B816" s="13"/>
      <c r="C816" s="13"/>
      <c r="D816" s="13"/>
      <c r="E816" s="119"/>
      <c r="F816" s="14"/>
      <c r="G816" s="119"/>
      <c r="H816" s="14"/>
      <c r="I816" s="119"/>
      <c r="J816" s="14"/>
      <c r="K816" s="14"/>
      <c r="L816" s="14"/>
      <c r="M816" s="13"/>
    </row>
    <row r="817" spans="1:48" ht="30" customHeight="1">
      <c r="A817" s="13"/>
      <c r="B817" s="13"/>
      <c r="C817" s="13"/>
      <c r="D817" s="13"/>
      <c r="E817" s="119"/>
      <c r="F817" s="14"/>
      <c r="G817" s="119"/>
      <c r="H817" s="14"/>
      <c r="I817" s="119"/>
      <c r="J817" s="14"/>
      <c r="K817" s="14"/>
      <c r="L817" s="14"/>
      <c r="M817" s="13"/>
    </row>
    <row r="818" spans="1:48" ht="30" customHeight="1">
      <c r="A818" s="13"/>
      <c r="B818" s="13"/>
      <c r="C818" s="13"/>
      <c r="D818" s="13"/>
      <c r="E818" s="119"/>
      <c r="F818" s="14"/>
      <c r="G818" s="119"/>
      <c r="H818" s="14"/>
      <c r="I818" s="119"/>
      <c r="J818" s="14"/>
      <c r="K818" s="14"/>
      <c r="L818" s="14"/>
      <c r="M818" s="13"/>
    </row>
    <row r="819" spans="1:48" ht="30" customHeight="1">
      <c r="A819" s="15" t="s">
        <v>89</v>
      </c>
      <c r="B819" s="13"/>
      <c r="C819" s="13"/>
      <c r="D819" s="13"/>
      <c r="E819" s="119"/>
      <c r="F819" s="14">
        <f>SUMIF(AR797:AR818,"",F797:F818)</f>
        <v>0</v>
      </c>
      <c r="G819" s="119"/>
      <c r="H819" s="14">
        <f>SUMIF(AR797:AR818,"",H797:H818)</f>
        <v>0</v>
      </c>
      <c r="I819" s="119"/>
      <c r="J819" s="14">
        <f>SUMIF(AR797:AR818,"",J797:J818)</f>
        <v>0</v>
      </c>
      <c r="K819" s="14"/>
      <c r="L819" s="14">
        <f>SUMIF(AR797:AR818,"",L797:L818)</f>
        <v>0</v>
      </c>
      <c r="M819" s="13"/>
      <c r="N819" t="s">
        <v>90</v>
      </c>
    </row>
    <row r="820" spans="1:48" ht="30" customHeight="1">
      <c r="A820" s="15" t="s">
        <v>438</v>
      </c>
      <c r="B820" s="102" t="s">
        <v>598</v>
      </c>
      <c r="C820" s="13"/>
      <c r="D820" s="13"/>
      <c r="E820" s="119"/>
      <c r="F820" s="14"/>
      <c r="G820" s="119"/>
      <c r="H820" s="14"/>
      <c r="I820" s="119"/>
      <c r="J820" s="14"/>
      <c r="K820" s="14"/>
      <c r="L820" s="14"/>
      <c r="M820" s="13"/>
      <c r="N820" s="2"/>
      <c r="O820" s="2"/>
      <c r="P820" s="2"/>
      <c r="Q820" s="1" t="s">
        <v>439</v>
      </c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</row>
    <row r="821" spans="1:48" ht="30" customHeight="1">
      <c r="A821" s="15" t="s">
        <v>117</v>
      </c>
      <c r="B821" s="15" t="s">
        <v>118</v>
      </c>
      <c r="C821" s="15" t="s">
        <v>103</v>
      </c>
      <c r="D821" s="13">
        <v>6</v>
      </c>
      <c r="E821" s="119"/>
      <c r="F821" s="14">
        <f t="shared" ref="F821:F826" si="72">TRUNC(E821*D821, 0)</f>
        <v>0</v>
      </c>
      <c r="G821" s="119"/>
      <c r="H821" s="14">
        <f t="shared" ref="H821:H826" si="73">TRUNC(G821*D821, 0)</f>
        <v>0</v>
      </c>
      <c r="I821" s="119"/>
      <c r="J821" s="14">
        <f t="shared" ref="J821:J826" si="74">TRUNC(I821*D821, 0)</f>
        <v>0</v>
      </c>
      <c r="K821" s="14">
        <f t="shared" ref="K821:L826" si="75">TRUNC(E821+G821+I821, 0)</f>
        <v>0</v>
      </c>
      <c r="L821" s="14">
        <f t="shared" si="75"/>
        <v>0</v>
      </c>
      <c r="M821" s="15" t="s">
        <v>50</v>
      </c>
      <c r="N821" s="1" t="s">
        <v>119</v>
      </c>
      <c r="O821" s="1" t="s">
        <v>50</v>
      </c>
      <c r="P821" s="1" t="s">
        <v>50</v>
      </c>
      <c r="Q821" s="1" t="s">
        <v>439</v>
      </c>
      <c r="R821" s="1" t="s">
        <v>62</v>
      </c>
      <c r="S821" s="1" t="s">
        <v>62</v>
      </c>
      <c r="T821" s="1" t="s">
        <v>61</v>
      </c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1" t="s">
        <v>50</v>
      </c>
      <c r="AS821" s="1" t="s">
        <v>50</v>
      </c>
      <c r="AT821" s="2"/>
      <c r="AU821" s="1" t="s">
        <v>440</v>
      </c>
      <c r="AV821" s="2">
        <v>265</v>
      </c>
    </row>
    <row r="822" spans="1:48" ht="30" customHeight="1">
      <c r="A822" s="15" t="s">
        <v>121</v>
      </c>
      <c r="B822" s="15" t="s">
        <v>122</v>
      </c>
      <c r="C822" s="15" t="s">
        <v>103</v>
      </c>
      <c r="D822" s="13">
        <v>1</v>
      </c>
      <c r="E822" s="119"/>
      <c r="F822" s="14">
        <f t="shared" si="72"/>
        <v>0</v>
      </c>
      <c r="G822" s="119"/>
      <c r="H822" s="14">
        <f t="shared" si="73"/>
        <v>0</v>
      </c>
      <c r="I822" s="119"/>
      <c r="J822" s="14">
        <f t="shared" si="74"/>
        <v>0</v>
      </c>
      <c r="K822" s="14">
        <f t="shared" si="75"/>
        <v>0</v>
      </c>
      <c r="L822" s="14">
        <f t="shared" si="75"/>
        <v>0</v>
      </c>
      <c r="M822" s="15" t="s">
        <v>50</v>
      </c>
      <c r="N822" s="1" t="s">
        <v>123</v>
      </c>
      <c r="O822" s="1" t="s">
        <v>50</v>
      </c>
      <c r="P822" s="1" t="s">
        <v>50</v>
      </c>
      <c r="Q822" s="1" t="s">
        <v>439</v>
      </c>
      <c r="R822" s="1" t="s">
        <v>62</v>
      </c>
      <c r="S822" s="1" t="s">
        <v>62</v>
      </c>
      <c r="T822" s="1" t="s">
        <v>61</v>
      </c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1" t="s">
        <v>50</v>
      </c>
      <c r="AS822" s="1" t="s">
        <v>50</v>
      </c>
      <c r="AT822" s="2"/>
      <c r="AU822" s="1" t="s">
        <v>441</v>
      </c>
      <c r="AV822" s="2">
        <v>266</v>
      </c>
    </row>
    <row r="823" spans="1:48" ht="30" customHeight="1">
      <c r="A823" s="15" t="s">
        <v>125</v>
      </c>
      <c r="B823" s="15" t="s">
        <v>126</v>
      </c>
      <c r="C823" s="15" t="s">
        <v>127</v>
      </c>
      <c r="D823" s="13">
        <v>2</v>
      </c>
      <c r="E823" s="119"/>
      <c r="F823" s="14">
        <f t="shared" si="72"/>
        <v>0</v>
      </c>
      <c r="G823" s="119"/>
      <c r="H823" s="14">
        <f t="shared" si="73"/>
        <v>0</v>
      </c>
      <c r="I823" s="119"/>
      <c r="J823" s="14">
        <f t="shared" si="74"/>
        <v>0</v>
      </c>
      <c r="K823" s="14">
        <f t="shared" si="75"/>
        <v>0</v>
      </c>
      <c r="L823" s="14">
        <f t="shared" si="75"/>
        <v>0</v>
      </c>
      <c r="M823" s="15" t="s">
        <v>128</v>
      </c>
      <c r="N823" s="1" t="s">
        <v>129</v>
      </c>
      <c r="O823" s="1" t="s">
        <v>50</v>
      </c>
      <c r="P823" s="1" t="s">
        <v>50</v>
      </c>
      <c r="Q823" s="1" t="s">
        <v>439</v>
      </c>
      <c r="R823" s="1" t="s">
        <v>61</v>
      </c>
      <c r="S823" s="1" t="s">
        <v>62</v>
      </c>
      <c r="T823" s="1" t="s">
        <v>62</v>
      </c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1" t="s">
        <v>50</v>
      </c>
      <c r="AS823" s="1" t="s">
        <v>50</v>
      </c>
      <c r="AT823" s="2"/>
      <c r="AU823" s="1" t="s">
        <v>442</v>
      </c>
      <c r="AV823" s="2">
        <v>267</v>
      </c>
    </row>
    <row r="824" spans="1:48" ht="30" customHeight="1">
      <c r="A824" s="15" t="s">
        <v>131</v>
      </c>
      <c r="B824" s="15" t="s">
        <v>132</v>
      </c>
      <c r="C824" s="15" t="s">
        <v>103</v>
      </c>
      <c r="D824" s="13">
        <v>1</v>
      </c>
      <c r="E824" s="119"/>
      <c r="F824" s="14">
        <f t="shared" si="72"/>
        <v>0</v>
      </c>
      <c r="G824" s="119"/>
      <c r="H824" s="14">
        <f t="shared" si="73"/>
        <v>0</v>
      </c>
      <c r="I824" s="119"/>
      <c r="J824" s="14">
        <f t="shared" si="74"/>
        <v>0</v>
      </c>
      <c r="K824" s="14">
        <f t="shared" si="75"/>
        <v>0</v>
      </c>
      <c r="L824" s="14">
        <f t="shared" si="75"/>
        <v>0</v>
      </c>
      <c r="M824" s="15" t="s">
        <v>133</v>
      </c>
      <c r="N824" s="1" t="s">
        <v>134</v>
      </c>
      <c r="O824" s="1" t="s">
        <v>50</v>
      </c>
      <c r="P824" s="1" t="s">
        <v>50</v>
      </c>
      <c r="Q824" s="1" t="s">
        <v>439</v>
      </c>
      <c r="R824" s="1" t="s">
        <v>61</v>
      </c>
      <c r="S824" s="1" t="s">
        <v>62</v>
      </c>
      <c r="T824" s="1" t="s">
        <v>62</v>
      </c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1" t="s">
        <v>50</v>
      </c>
      <c r="AS824" s="1" t="s">
        <v>50</v>
      </c>
      <c r="AT824" s="2"/>
      <c r="AU824" s="1" t="s">
        <v>443</v>
      </c>
      <c r="AV824" s="2">
        <v>268</v>
      </c>
    </row>
    <row r="825" spans="1:48" ht="30" customHeight="1">
      <c r="A825" s="15" t="s">
        <v>140</v>
      </c>
      <c r="B825" s="15" t="s">
        <v>141</v>
      </c>
      <c r="C825" s="15" t="s">
        <v>103</v>
      </c>
      <c r="D825" s="13">
        <v>38</v>
      </c>
      <c r="E825" s="119"/>
      <c r="F825" s="14">
        <f t="shared" si="72"/>
        <v>0</v>
      </c>
      <c r="G825" s="119"/>
      <c r="H825" s="14">
        <f t="shared" si="73"/>
        <v>0</v>
      </c>
      <c r="I825" s="119"/>
      <c r="J825" s="14">
        <f t="shared" si="74"/>
        <v>0</v>
      </c>
      <c r="K825" s="14">
        <f t="shared" si="75"/>
        <v>0</v>
      </c>
      <c r="L825" s="14">
        <f t="shared" si="75"/>
        <v>0</v>
      </c>
      <c r="M825" s="15" t="s">
        <v>142</v>
      </c>
      <c r="N825" s="1" t="s">
        <v>143</v>
      </c>
      <c r="O825" s="1" t="s">
        <v>50</v>
      </c>
      <c r="P825" s="1" t="s">
        <v>50</v>
      </c>
      <c r="Q825" s="1" t="s">
        <v>439</v>
      </c>
      <c r="R825" s="1" t="s">
        <v>61</v>
      </c>
      <c r="S825" s="1" t="s">
        <v>62</v>
      </c>
      <c r="T825" s="1" t="s">
        <v>62</v>
      </c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1" t="s">
        <v>50</v>
      </c>
      <c r="AS825" s="1" t="s">
        <v>50</v>
      </c>
      <c r="AT825" s="2"/>
      <c r="AU825" s="1" t="s">
        <v>444</v>
      </c>
      <c r="AV825" s="2">
        <v>269</v>
      </c>
    </row>
    <row r="826" spans="1:48" ht="30" customHeight="1">
      <c r="A826" s="15" t="s">
        <v>140</v>
      </c>
      <c r="B826" s="15" t="s">
        <v>145</v>
      </c>
      <c r="C826" s="15" t="s">
        <v>103</v>
      </c>
      <c r="D826" s="13">
        <v>41</v>
      </c>
      <c r="E826" s="119"/>
      <c r="F826" s="14">
        <f t="shared" si="72"/>
        <v>0</v>
      </c>
      <c r="G826" s="119"/>
      <c r="H826" s="14">
        <f t="shared" si="73"/>
        <v>0</v>
      </c>
      <c r="I826" s="119"/>
      <c r="J826" s="14">
        <f t="shared" si="74"/>
        <v>0</v>
      </c>
      <c r="K826" s="14">
        <f t="shared" si="75"/>
        <v>0</v>
      </c>
      <c r="L826" s="14">
        <f t="shared" si="75"/>
        <v>0</v>
      </c>
      <c r="M826" s="15" t="s">
        <v>146</v>
      </c>
      <c r="N826" s="1" t="s">
        <v>147</v>
      </c>
      <c r="O826" s="1" t="s">
        <v>50</v>
      </c>
      <c r="P826" s="1" t="s">
        <v>50</v>
      </c>
      <c r="Q826" s="1" t="s">
        <v>439</v>
      </c>
      <c r="R826" s="1" t="s">
        <v>61</v>
      </c>
      <c r="S826" s="1" t="s">
        <v>62</v>
      </c>
      <c r="T826" s="1" t="s">
        <v>62</v>
      </c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1" t="s">
        <v>50</v>
      </c>
      <c r="AS826" s="1" t="s">
        <v>50</v>
      </c>
      <c r="AT826" s="2"/>
      <c r="AU826" s="1" t="s">
        <v>445</v>
      </c>
      <c r="AV826" s="2">
        <v>270</v>
      </c>
    </row>
    <row r="827" spans="1:48" ht="30" customHeight="1">
      <c r="A827" s="15"/>
      <c r="B827" s="15"/>
      <c r="C827" s="15"/>
      <c r="D827" s="13"/>
      <c r="E827" s="119"/>
      <c r="F827" s="14"/>
      <c r="G827" s="119"/>
      <c r="H827" s="14"/>
      <c r="I827" s="119"/>
      <c r="J827" s="14"/>
      <c r="K827" s="14"/>
      <c r="L827" s="14"/>
      <c r="M827" s="15"/>
      <c r="N827" s="1" t="s">
        <v>149</v>
      </c>
      <c r="O827" s="1" t="s">
        <v>50</v>
      </c>
      <c r="P827" s="1" t="s">
        <v>50</v>
      </c>
      <c r="Q827" s="1" t="s">
        <v>439</v>
      </c>
      <c r="R827" s="1" t="s">
        <v>61</v>
      </c>
      <c r="S827" s="1" t="s">
        <v>62</v>
      </c>
      <c r="T827" s="1" t="s">
        <v>62</v>
      </c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1" t="s">
        <v>50</v>
      </c>
      <c r="AS827" s="1" t="s">
        <v>50</v>
      </c>
      <c r="AT827" s="2"/>
      <c r="AU827" s="1" t="s">
        <v>446</v>
      </c>
      <c r="AV827" s="2">
        <v>271</v>
      </c>
    </row>
    <row r="828" spans="1:48" ht="30" customHeight="1">
      <c r="A828" s="13"/>
      <c r="B828" s="13"/>
      <c r="C828" s="13"/>
      <c r="D828" s="13"/>
      <c r="E828" s="119"/>
      <c r="F828" s="14"/>
      <c r="G828" s="119"/>
      <c r="H828" s="14"/>
      <c r="I828" s="119"/>
      <c r="J828" s="14"/>
      <c r="K828" s="14"/>
      <c r="L828" s="14"/>
      <c r="M828" s="13"/>
    </row>
    <row r="829" spans="1:48" ht="30" customHeight="1">
      <c r="A829" s="13"/>
      <c r="B829" s="13"/>
      <c r="C829" s="13"/>
      <c r="D829" s="13"/>
      <c r="E829" s="119"/>
      <c r="F829" s="14"/>
      <c r="G829" s="119"/>
      <c r="H829" s="14"/>
      <c r="I829" s="119"/>
      <c r="J829" s="14"/>
      <c r="K829" s="14"/>
      <c r="L829" s="14"/>
      <c r="M829" s="13"/>
    </row>
    <row r="830" spans="1:48" ht="30" customHeight="1">
      <c r="A830" s="13"/>
      <c r="B830" s="13"/>
      <c r="C830" s="13"/>
      <c r="D830" s="13"/>
      <c r="E830" s="119"/>
      <c r="F830" s="14"/>
      <c r="G830" s="119"/>
      <c r="H830" s="14"/>
      <c r="I830" s="119"/>
      <c r="J830" s="14"/>
      <c r="K830" s="14"/>
      <c r="L830" s="14"/>
      <c r="M830" s="13"/>
    </row>
    <row r="831" spans="1:48" ht="30" customHeight="1">
      <c r="A831" s="13"/>
      <c r="B831" s="13"/>
      <c r="C831" s="13"/>
      <c r="D831" s="13"/>
      <c r="E831" s="119"/>
      <c r="F831" s="14"/>
      <c r="G831" s="119"/>
      <c r="H831" s="14"/>
      <c r="I831" s="119"/>
      <c r="J831" s="14"/>
      <c r="K831" s="14"/>
      <c r="L831" s="14"/>
      <c r="M831" s="13"/>
    </row>
    <row r="832" spans="1:48" ht="30" customHeight="1">
      <c r="A832" s="13"/>
      <c r="B832" s="13"/>
      <c r="C832" s="13"/>
      <c r="D832" s="13"/>
      <c r="E832" s="119"/>
      <c r="F832" s="14"/>
      <c r="G832" s="119"/>
      <c r="H832" s="14"/>
      <c r="I832" s="119"/>
      <c r="J832" s="14"/>
      <c r="K832" s="14"/>
      <c r="L832" s="14"/>
      <c r="M832" s="13"/>
    </row>
    <row r="833" spans="1:48" ht="30" customHeight="1">
      <c r="A833" s="13"/>
      <c r="B833" s="13"/>
      <c r="C833" s="13"/>
      <c r="D833" s="13"/>
      <c r="E833" s="119"/>
      <c r="F833" s="14"/>
      <c r="G833" s="119"/>
      <c r="H833" s="14"/>
      <c r="I833" s="119"/>
      <c r="J833" s="14"/>
      <c r="K833" s="14"/>
      <c r="L833" s="14"/>
      <c r="M833" s="13"/>
    </row>
    <row r="834" spans="1:48" ht="30" customHeight="1">
      <c r="A834" s="13"/>
      <c r="B834" s="13"/>
      <c r="C834" s="13"/>
      <c r="D834" s="13"/>
      <c r="E834" s="119"/>
      <c r="F834" s="14"/>
      <c r="G834" s="119"/>
      <c r="H834" s="14"/>
      <c r="I834" s="119"/>
      <c r="J834" s="14"/>
      <c r="K834" s="14"/>
      <c r="L834" s="14"/>
      <c r="M834" s="13"/>
    </row>
    <row r="835" spans="1:48" ht="30" customHeight="1">
      <c r="A835" s="13"/>
      <c r="B835" s="13"/>
      <c r="C835" s="13"/>
      <c r="D835" s="13"/>
      <c r="E835" s="119"/>
      <c r="F835" s="14"/>
      <c r="G835" s="119"/>
      <c r="H835" s="14"/>
      <c r="I835" s="119"/>
      <c r="J835" s="14"/>
      <c r="K835" s="14"/>
      <c r="L835" s="14"/>
      <c r="M835" s="13"/>
    </row>
    <row r="836" spans="1:48" ht="30" customHeight="1">
      <c r="A836" s="13"/>
      <c r="B836" s="13"/>
      <c r="C836" s="13"/>
      <c r="D836" s="13"/>
      <c r="E836" s="119"/>
      <c r="F836" s="14"/>
      <c r="G836" s="119"/>
      <c r="H836" s="14"/>
      <c r="I836" s="119"/>
      <c r="J836" s="14"/>
      <c r="K836" s="14"/>
      <c r="L836" s="14"/>
      <c r="M836" s="13"/>
    </row>
    <row r="837" spans="1:48" ht="30" customHeight="1">
      <c r="A837" s="13"/>
      <c r="B837" s="13"/>
      <c r="C837" s="13"/>
      <c r="D837" s="13"/>
      <c r="E837" s="119"/>
      <c r="F837" s="14"/>
      <c r="G837" s="119"/>
      <c r="H837" s="14"/>
      <c r="I837" s="119"/>
      <c r="J837" s="14"/>
      <c r="K837" s="14"/>
      <c r="L837" s="14"/>
      <c r="M837" s="13"/>
    </row>
    <row r="838" spans="1:48" ht="30" customHeight="1">
      <c r="A838" s="13"/>
      <c r="B838" s="13"/>
      <c r="C838" s="13"/>
      <c r="D838" s="13"/>
      <c r="E838" s="119"/>
      <c r="F838" s="14"/>
      <c r="G838" s="119"/>
      <c r="H838" s="14"/>
      <c r="I838" s="119"/>
      <c r="J838" s="14"/>
      <c r="K838" s="14"/>
      <c r="L838" s="14"/>
      <c r="M838" s="13"/>
    </row>
    <row r="839" spans="1:48" ht="30" customHeight="1">
      <c r="A839" s="13"/>
      <c r="B839" s="13"/>
      <c r="C839" s="13"/>
      <c r="D839" s="13"/>
      <c r="E839" s="119"/>
      <c r="F839" s="14"/>
      <c r="G839" s="119"/>
      <c r="H839" s="14"/>
      <c r="I839" s="119"/>
      <c r="J839" s="14"/>
      <c r="K839" s="14"/>
      <c r="L839" s="14"/>
      <c r="M839" s="13"/>
    </row>
    <row r="840" spans="1:48" ht="30" customHeight="1">
      <c r="A840" s="13"/>
      <c r="B840" s="13"/>
      <c r="C840" s="13"/>
      <c r="D840" s="13"/>
      <c r="E840" s="119"/>
      <c r="F840" s="14"/>
      <c r="G840" s="119"/>
      <c r="H840" s="14"/>
      <c r="I840" s="119"/>
      <c r="J840" s="14"/>
      <c r="K840" s="14"/>
      <c r="L840" s="14"/>
      <c r="M840" s="13"/>
    </row>
    <row r="841" spans="1:48" ht="30" customHeight="1">
      <c r="A841" s="13"/>
      <c r="B841" s="13"/>
      <c r="C841" s="13"/>
      <c r="D841" s="13"/>
      <c r="E841" s="119"/>
      <c r="F841" s="14"/>
      <c r="G841" s="119"/>
      <c r="H841" s="14"/>
      <c r="I841" s="119"/>
      <c r="J841" s="14"/>
      <c r="K841" s="14"/>
      <c r="L841" s="14"/>
      <c r="M841" s="13"/>
    </row>
    <row r="842" spans="1:48" ht="30" customHeight="1">
      <c r="A842" s="13"/>
      <c r="B842" s="13"/>
      <c r="C842" s="13"/>
      <c r="D842" s="13"/>
      <c r="E842" s="119"/>
      <c r="F842" s="14"/>
      <c r="G842" s="119"/>
      <c r="H842" s="14"/>
      <c r="I842" s="119"/>
      <c r="J842" s="14"/>
      <c r="K842" s="14"/>
      <c r="L842" s="14"/>
      <c r="M842" s="13"/>
    </row>
    <row r="843" spans="1:48" ht="30" customHeight="1">
      <c r="A843" s="15" t="s">
        <v>89</v>
      </c>
      <c r="B843" s="13"/>
      <c r="C843" s="13"/>
      <c r="D843" s="13"/>
      <c r="E843" s="119"/>
      <c r="F843" s="14">
        <f>SUMIF(AR821:AR842,"",F821:F842)</f>
        <v>0</v>
      </c>
      <c r="G843" s="119"/>
      <c r="H843" s="14">
        <f>SUMIF(AR821:AR842,"",H821:H842)</f>
        <v>0</v>
      </c>
      <c r="I843" s="119"/>
      <c r="J843" s="14">
        <f>SUMIF(AR821:AR842,"",J821:J842)</f>
        <v>0</v>
      </c>
      <c r="K843" s="14"/>
      <c r="L843" s="14">
        <f>SUMIF(AR821:AR842,"",L821:L842)</f>
        <v>0</v>
      </c>
      <c r="M843" s="13"/>
      <c r="N843" t="s">
        <v>90</v>
      </c>
    </row>
    <row r="844" spans="1:48" ht="30" customHeight="1">
      <c r="A844" s="15" t="s">
        <v>449</v>
      </c>
      <c r="B844" s="103" t="s">
        <v>599</v>
      </c>
      <c r="C844" s="13"/>
      <c r="D844" s="13"/>
      <c r="E844" s="119"/>
      <c r="F844" s="14"/>
      <c r="G844" s="119"/>
      <c r="H844" s="14"/>
      <c r="I844" s="119"/>
      <c r="J844" s="14"/>
      <c r="K844" s="14"/>
      <c r="L844" s="14"/>
      <c r="M844" s="13"/>
      <c r="N844" s="2"/>
      <c r="O844" s="2"/>
      <c r="P844" s="2"/>
      <c r="Q844" s="1" t="s">
        <v>450</v>
      </c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  <c r="AV844" s="2"/>
    </row>
    <row r="845" spans="1:48" ht="30" customHeight="1">
      <c r="A845" s="15" t="s">
        <v>176</v>
      </c>
      <c r="B845" s="15" t="s">
        <v>332</v>
      </c>
      <c r="C845" s="15" t="s">
        <v>66</v>
      </c>
      <c r="D845" s="13">
        <v>5</v>
      </c>
      <c r="E845" s="119"/>
      <c r="F845" s="14">
        <f t="shared" ref="F845:F850" si="76">TRUNC(E845*D845, 0)</f>
        <v>0</v>
      </c>
      <c r="G845" s="119"/>
      <c r="H845" s="14">
        <f t="shared" ref="H845:H850" si="77">TRUNC(G845*D845, 0)</f>
        <v>0</v>
      </c>
      <c r="I845" s="119"/>
      <c r="J845" s="14">
        <f t="shared" ref="J845:J850" si="78">TRUNC(I845*D845, 0)</f>
        <v>0</v>
      </c>
      <c r="K845" s="14">
        <f t="shared" ref="K845:L850" si="79">TRUNC(E845+G845+I845, 0)</f>
        <v>0</v>
      </c>
      <c r="L845" s="14">
        <f t="shared" si="79"/>
        <v>0</v>
      </c>
      <c r="M845" s="15" t="s">
        <v>333</v>
      </c>
      <c r="N845" s="1" t="s">
        <v>334</v>
      </c>
      <c r="O845" s="1" t="s">
        <v>50</v>
      </c>
      <c r="P845" s="1" t="s">
        <v>50</v>
      </c>
      <c r="Q845" s="1" t="s">
        <v>450</v>
      </c>
      <c r="R845" s="1" t="s">
        <v>61</v>
      </c>
      <c r="S845" s="1" t="s">
        <v>62</v>
      </c>
      <c r="T845" s="1" t="s">
        <v>62</v>
      </c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1" t="s">
        <v>50</v>
      </c>
      <c r="AS845" s="1" t="s">
        <v>50</v>
      </c>
      <c r="AT845" s="2"/>
      <c r="AU845" s="1" t="s">
        <v>451</v>
      </c>
      <c r="AV845" s="2">
        <v>278</v>
      </c>
    </row>
    <row r="846" spans="1:48" ht="30" customHeight="1">
      <c r="A846" s="15" t="s">
        <v>377</v>
      </c>
      <c r="B846" s="15" t="s">
        <v>378</v>
      </c>
      <c r="C846" s="15" t="s">
        <v>58</v>
      </c>
      <c r="D846" s="13">
        <v>6</v>
      </c>
      <c r="E846" s="119"/>
      <c r="F846" s="14">
        <f t="shared" si="76"/>
        <v>0</v>
      </c>
      <c r="G846" s="119"/>
      <c r="H846" s="14">
        <f t="shared" si="77"/>
        <v>0</v>
      </c>
      <c r="I846" s="119"/>
      <c r="J846" s="14">
        <f t="shared" si="78"/>
        <v>0</v>
      </c>
      <c r="K846" s="14">
        <f t="shared" si="79"/>
        <v>0</v>
      </c>
      <c r="L846" s="14">
        <f t="shared" si="79"/>
        <v>0</v>
      </c>
      <c r="M846" s="15" t="s">
        <v>379</v>
      </c>
      <c r="N846" s="1" t="s">
        <v>380</v>
      </c>
      <c r="O846" s="1" t="s">
        <v>50</v>
      </c>
      <c r="P846" s="1" t="s">
        <v>50</v>
      </c>
      <c r="Q846" s="1" t="s">
        <v>450</v>
      </c>
      <c r="R846" s="1" t="s">
        <v>61</v>
      </c>
      <c r="S846" s="1" t="s">
        <v>62</v>
      </c>
      <c r="T846" s="1" t="s">
        <v>62</v>
      </c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1" t="s">
        <v>50</v>
      </c>
      <c r="AS846" s="1" t="s">
        <v>50</v>
      </c>
      <c r="AT846" s="2"/>
      <c r="AU846" s="1" t="s">
        <v>452</v>
      </c>
      <c r="AV846" s="2">
        <v>280</v>
      </c>
    </row>
    <row r="847" spans="1:48" ht="30" customHeight="1">
      <c r="A847" s="15" t="s">
        <v>156</v>
      </c>
      <c r="B847" s="15" t="s">
        <v>211</v>
      </c>
      <c r="C847" s="15" t="s">
        <v>58</v>
      </c>
      <c r="D847" s="13">
        <v>9</v>
      </c>
      <c r="E847" s="119"/>
      <c r="F847" s="14">
        <f t="shared" si="76"/>
        <v>0</v>
      </c>
      <c r="G847" s="119"/>
      <c r="H847" s="14">
        <f t="shared" si="77"/>
        <v>0</v>
      </c>
      <c r="I847" s="119"/>
      <c r="J847" s="14">
        <f t="shared" si="78"/>
        <v>0</v>
      </c>
      <c r="K847" s="14">
        <f t="shared" si="79"/>
        <v>0</v>
      </c>
      <c r="L847" s="14">
        <f t="shared" si="79"/>
        <v>0</v>
      </c>
      <c r="M847" s="15" t="s">
        <v>212</v>
      </c>
      <c r="N847" s="1" t="s">
        <v>213</v>
      </c>
      <c r="O847" s="1" t="s">
        <v>50</v>
      </c>
      <c r="P847" s="1" t="s">
        <v>50</v>
      </c>
      <c r="Q847" s="1" t="s">
        <v>450</v>
      </c>
      <c r="R847" s="1" t="s">
        <v>61</v>
      </c>
      <c r="S847" s="1" t="s">
        <v>62</v>
      </c>
      <c r="T847" s="1" t="s">
        <v>62</v>
      </c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1" t="s">
        <v>50</v>
      </c>
      <c r="AS847" s="1" t="s">
        <v>50</v>
      </c>
      <c r="AT847" s="2"/>
      <c r="AU847" s="1" t="s">
        <v>453</v>
      </c>
      <c r="AV847" s="2">
        <v>281</v>
      </c>
    </row>
    <row r="848" spans="1:48" ht="30" customHeight="1">
      <c r="A848" s="15" t="s">
        <v>75</v>
      </c>
      <c r="B848" s="15" t="s">
        <v>50</v>
      </c>
      <c r="C848" s="15" t="s">
        <v>58</v>
      </c>
      <c r="D848" s="13">
        <v>15</v>
      </c>
      <c r="E848" s="119"/>
      <c r="F848" s="14">
        <f t="shared" si="76"/>
        <v>0</v>
      </c>
      <c r="G848" s="119"/>
      <c r="H848" s="14">
        <f t="shared" si="77"/>
        <v>0</v>
      </c>
      <c r="I848" s="119"/>
      <c r="J848" s="14">
        <f t="shared" si="78"/>
        <v>0</v>
      </c>
      <c r="K848" s="14">
        <f t="shared" si="79"/>
        <v>0</v>
      </c>
      <c r="L848" s="14">
        <f t="shared" si="79"/>
        <v>0</v>
      </c>
      <c r="M848" s="15" t="s">
        <v>76</v>
      </c>
      <c r="N848" s="1" t="s">
        <v>77</v>
      </c>
      <c r="O848" s="1" t="s">
        <v>50</v>
      </c>
      <c r="P848" s="1" t="s">
        <v>50</v>
      </c>
      <c r="Q848" s="1" t="s">
        <v>450</v>
      </c>
      <c r="R848" s="1" t="s">
        <v>61</v>
      </c>
      <c r="S848" s="1" t="s">
        <v>62</v>
      </c>
      <c r="T848" s="1" t="s">
        <v>62</v>
      </c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1" t="s">
        <v>50</v>
      </c>
      <c r="AS848" s="1" t="s">
        <v>50</v>
      </c>
      <c r="AT848" s="2"/>
      <c r="AU848" s="1" t="s">
        <v>454</v>
      </c>
      <c r="AV848" s="2">
        <v>283</v>
      </c>
    </row>
    <row r="849" spans="1:48" ht="30" customHeight="1">
      <c r="A849" s="15" t="s">
        <v>79</v>
      </c>
      <c r="B849" s="15" t="s">
        <v>50</v>
      </c>
      <c r="C849" s="15" t="s">
        <v>66</v>
      </c>
      <c r="D849" s="13">
        <v>10</v>
      </c>
      <c r="E849" s="119"/>
      <c r="F849" s="14">
        <f t="shared" si="76"/>
        <v>0</v>
      </c>
      <c r="G849" s="119"/>
      <c r="H849" s="14">
        <f t="shared" si="77"/>
        <v>0</v>
      </c>
      <c r="I849" s="119"/>
      <c r="J849" s="14">
        <f t="shared" si="78"/>
        <v>0</v>
      </c>
      <c r="K849" s="14">
        <f t="shared" si="79"/>
        <v>0</v>
      </c>
      <c r="L849" s="14">
        <f t="shared" si="79"/>
        <v>0</v>
      </c>
      <c r="M849" s="15" t="s">
        <v>80</v>
      </c>
      <c r="N849" s="1" t="s">
        <v>81</v>
      </c>
      <c r="O849" s="1" t="s">
        <v>50</v>
      </c>
      <c r="P849" s="1" t="s">
        <v>50</v>
      </c>
      <c r="Q849" s="1" t="s">
        <v>450</v>
      </c>
      <c r="R849" s="1" t="s">
        <v>61</v>
      </c>
      <c r="S849" s="1" t="s">
        <v>62</v>
      </c>
      <c r="T849" s="1" t="s">
        <v>62</v>
      </c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1" t="s">
        <v>50</v>
      </c>
      <c r="AS849" s="1" t="s">
        <v>50</v>
      </c>
      <c r="AT849" s="2"/>
      <c r="AU849" s="1" t="s">
        <v>455</v>
      </c>
      <c r="AV849" s="2">
        <v>284</v>
      </c>
    </row>
    <row r="850" spans="1:48" ht="30" customHeight="1">
      <c r="A850" s="15" t="s">
        <v>83</v>
      </c>
      <c r="B850" s="15" t="s">
        <v>84</v>
      </c>
      <c r="C850" s="15" t="s">
        <v>85</v>
      </c>
      <c r="D850" s="13">
        <v>1</v>
      </c>
      <c r="E850" s="119"/>
      <c r="F850" s="14">
        <f t="shared" si="76"/>
        <v>0</v>
      </c>
      <c r="G850" s="119"/>
      <c r="H850" s="14">
        <f t="shared" si="77"/>
        <v>0</v>
      </c>
      <c r="I850" s="119"/>
      <c r="J850" s="14">
        <f t="shared" si="78"/>
        <v>0</v>
      </c>
      <c r="K850" s="14">
        <f t="shared" si="79"/>
        <v>0</v>
      </c>
      <c r="L850" s="14">
        <f t="shared" si="79"/>
        <v>0</v>
      </c>
      <c r="M850" s="15" t="s">
        <v>86</v>
      </c>
      <c r="N850" s="1" t="s">
        <v>87</v>
      </c>
      <c r="O850" s="1" t="s">
        <v>50</v>
      </c>
      <c r="P850" s="1" t="s">
        <v>50</v>
      </c>
      <c r="Q850" s="1" t="s">
        <v>450</v>
      </c>
      <c r="R850" s="1" t="s">
        <v>61</v>
      </c>
      <c r="S850" s="1" t="s">
        <v>62</v>
      </c>
      <c r="T850" s="1" t="s">
        <v>62</v>
      </c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1" t="s">
        <v>50</v>
      </c>
      <c r="AS850" s="1" t="s">
        <v>50</v>
      </c>
      <c r="AT850" s="2"/>
      <c r="AU850" s="1" t="s">
        <v>456</v>
      </c>
      <c r="AV850" s="2">
        <v>285</v>
      </c>
    </row>
    <row r="851" spans="1:48" ht="30" customHeight="1">
      <c r="A851" s="13"/>
      <c r="B851" s="13"/>
      <c r="C851" s="13"/>
      <c r="D851" s="13"/>
      <c r="E851" s="119"/>
      <c r="F851" s="14"/>
      <c r="G851" s="119"/>
      <c r="H851" s="14"/>
      <c r="I851" s="119"/>
      <c r="J851" s="14"/>
      <c r="K851" s="14"/>
      <c r="L851" s="14"/>
      <c r="M851" s="13"/>
    </row>
    <row r="852" spans="1:48" ht="30" customHeight="1">
      <c r="A852" s="13"/>
      <c r="B852" s="13"/>
      <c r="C852" s="13"/>
      <c r="D852" s="13"/>
      <c r="E852" s="119"/>
      <c r="F852" s="14"/>
      <c r="G852" s="119"/>
      <c r="H852" s="14"/>
      <c r="I852" s="119"/>
      <c r="J852" s="14"/>
      <c r="K852" s="14"/>
      <c r="L852" s="14"/>
      <c r="M852" s="13"/>
    </row>
    <row r="853" spans="1:48" ht="30" customHeight="1">
      <c r="A853" s="13"/>
      <c r="B853" s="13"/>
      <c r="C853" s="13"/>
      <c r="D853" s="13"/>
      <c r="E853" s="119"/>
      <c r="F853" s="14"/>
      <c r="G853" s="119"/>
      <c r="H853" s="14"/>
      <c r="I853" s="119"/>
      <c r="J853" s="14"/>
      <c r="K853" s="14"/>
      <c r="L853" s="14"/>
      <c r="M853" s="13"/>
    </row>
    <row r="854" spans="1:48" ht="30" customHeight="1">
      <c r="A854" s="13"/>
      <c r="B854" s="13"/>
      <c r="C854" s="13"/>
      <c r="D854" s="13"/>
      <c r="E854" s="119"/>
      <c r="F854" s="14"/>
      <c r="G854" s="119"/>
      <c r="H854" s="14"/>
      <c r="I854" s="119"/>
      <c r="J854" s="14"/>
      <c r="K854" s="14"/>
      <c r="L854" s="14"/>
      <c r="M854" s="13"/>
    </row>
    <row r="855" spans="1:48" ht="30" customHeight="1">
      <c r="A855" s="13"/>
      <c r="B855" s="13"/>
      <c r="C855" s="13"/>
      <c r="D855" s="13"/>
      <c r="E855" s="119"/>
      <c r="F855" s="14"/>
      <c r="G855" s="119"/>
      <c r="H855" s="14"/>
      <c r="I855" s="119"/>
      <c r="J855" s="14"/>
      <c r="K855" s="14"/>
      <c r="L855" s="14"/>
      <c r="M855" s="13"/>
    </row>
    <row r="856" spans="1:48" ht="30" customHeight="1">
      <c r="A856" s="13"/>
      <c r="B856" s="13"/>
      <c r="C856" s="13"/>
      <c r="D856" s="13"/>
      <c r="E856" s="119"/>
      <c r="F856" s="14"/>
      <c r="G856" s="119"/>
      <c r="H856" s="14"/>
      <c r="I856" s="119"/>
      <c r="J856" s="14"/>
      <c r="K856" s="14"/>
      <c r="L856" s="14"/>
      <c r="M856" s="13"/>
    </row>
    <row r="857" spans="1:48" ht="30" customHeight="1">
      <c r="A857" s="13"/>
      <c r="B857" s="13"/>
      <c r="C857" s="13"/>
      <c r="D857" s="13"/>
      <c r="E857" s="119"/>
      <c r="F857" s="14"/>
      <c r="G857" s="119"/>
      <c r="H857" s="14"/>
      <c r="I857" s="119"/>
      <c r="J857" s="14"/>
      <c r="K857" s="14"/>
      <c r="L857" s="14"/>
      <c r="M857" s="13"/>
    </row>
    <row r="858" spans="1:48" ht="30" customHeight="1">
      <c r="A858" s="13"/>
      <c r="B858" s="13"/>
      <c r="C858" s="13"/>
      <c r="D858" s="13"/>
      <c r="E858" s="119"/>
      <c r="F858" s="14"/>
      <c r="G858" s="119"/>
      <c r="H858" s="14"/>
      <c r="I858" s="119"/>
      <c r="J858" s="14"/>
      <c r="K858" s="14"/>
      <c r="L858" s="14"/>
      <c r="M858" s="13"/>
    </row>
    <row r="859" spans="1:48" ht="30" customHeight="1">
      <c r="A859" s="13"/>
      <c r="B859" s="13"/>
      <c r="C859" s="13"/>
      <c r="D859" s="13"/>
      <c r="E859" s="119"/>
      <c r="F859" s="14"/>
      <c r="G859" s="119"/>
      <c r="H859" s="14"/>
      <c r="I859" s="119"/>
      <c r="J859" s="14"/>
      <c r="K859" s="14"/>
      <c r="L859" s="14"/>
      <c r="M859" s="13"/>
    </row>
    <row r="860" spans="1:48" ht="30" customHeight="1">
      <c r="A860" s="13"/>
      <c r="B860" s="13"/>
      <c r="C860" s="13"/>
      <c r="D860" s="13"/>
      <c r="E860" s="119"/>
      <c r="F860" s="14"/>
      <c r="G860" s="119"/>
      <c r="H860" s="14"/>
      <c r="I860" s="119"/>
      <c r="J860" s="14"/>
      <c r="K860" s="14"/>
      <c r="L860" s="14"/>
      <c r="M860" s="13"/>
    </row>
    <row r="861" spans="1:48" ht="30" customHeight="1">
      <c r="A861" s="13"/>
      <c r="B861" s="13"/>
      <c r="C861" s="13"/>
      <c r="D861" s="13"/>
      <c r="E861" s="119"/>
      <c r="F861" s="14"/>
      <c r="G861" s="119"/>
      <c r="H861" s="14"/>
      <c r="I861" s="119"/>
      <c r="J861" s="14"/>
      <c r="K861" s="14"/>
      <c r="L861" s="14"/>
      <c r="M861" s="13"/>
    </row>
    <row r="862" spans="1:48" ht="30" customHeight="1">
      <c r="A862" s="13"/>
      <c r="B862" s="13"/>
      <c r="C862" s="13"/>
      <c r="D862" s="13"/>
      <c r="E862" s="119"/>
      <c r="F862" s="14"/>
      <c r="G862" s="119"/>
      <c r="H862" s="14"/>
      <c r="I862" s="119"/>
      <c r="J862" s="14"/>
      <c r="K862" s="14"/>
      <c r="L862" s="14"/>
      <c r="M862" s="13"/>
    </row>
    <row r="863" spans="1:48" ht="30" customHeight="1">
      <c r="A863" s="13"/>
      <c r="B863" s="13"/>
      <c r="C863" s="13"/>
      <c r="D863" s="13"/>
      <c r="E863" s="119"/>
      <c r="F863" s="14"/>
      <c r="G863" s="119"/>
      <c r="H863" s="14"/>
      <c r="I863" s="119"/>
      <c r="J863" s="14"/>
      <c r="K863" s="14"/>
      <c r="L863" s="14"/>
      <c r="M863" s="13"/>
    </row>
    <row r="864" spans="1:48" ht="30" customHeight="1">
      <c r="A864" s="13"/>
      <c r="B864" s="13"/>
      <c r="C864" s="13"/>
      <c r="D864" s="13"/>
      <c r="E864" s="119"/>
      <c r="F864" s="14"/>
      <c r="G864" s="119"/>
      <c r="H864" s="14"/>
      <c r="I864" s="119"/>
      <c r="J864" s="14"/>
      <c r="K864" s="14"/>
      <c r="L864" s="14"/>
      <c r="M864" s="13"/>
    </row>
    <row r="865" spans="1:48" ht="30" customHeight="1">
      <c r="A865" s="13"/>
      <c r="B865" s="13"/>
      <c r="C865" s="13"/>
      <c r="D865" s="13"/>
      <c r="E865" s="119"/>
      <c r="F865" s="14"/>
      <c r="G865" s="119"/>
      <c r="H865" s="14"/>
      <c r="I865" s="119"/>
      <c r="J865" s="14"/>
      <c r="K865" s="14"/>
      <c r="L865" s="14"/>
      <c r="M865" s="13"/>
    </row>
    <row r="866" spans="1:48" ht="30" customHeight="1">
      <c r="A866" s="13"/>
      <c r="B866" s="13"/>
      <c r="C866" s="13"/>
      <c r="D866" s="13"/>
      <c r="E866" s="119"/>
      <c r="F866" s="14"/>
      <c r="G866" s="119"/>
      <c r="H866" s="14"/>
      <c r="I866" s="119"/>
      <c r="J866" s="14"/>
      <c r="K866" s="14"/>
      <c r="L866" s="14"/>
      <c r="M866" s="13"/>
    </row>
    <row r="867" spans="1:48" ht="30" customHeight="1">
      <c r="A867" s="15" t="s">
        <v>89</v>
      </c>
      <c r="B867" s="13"/>
      <c r="C867" s="13"/>
      <c r="D867" s="13"/>
      <c r="E867" s="119"/>
      <c r="F867" s="14">
        <f>SUMIF(AR845:AR866,"",F845:F866)</f>
        <v>0</v>
      </c>
      <c r="G867" s="119"/>
      <c r="H867" s="14">
        <f>SUMIF(AR845:AR866,"",H845:H866)</f>
        <v>0</v>
      </c>
      <c r="I867" s="119"/>
      <c r="J867" s="14">
        <f>SUMIF(AR845:AR866,"",J845:J866)</f>
        <v>0</v>
      </c>
      <c r="K867" s="14"/>
      <c r="L867" s="14">
        <f>SUMIF(AR845:AR866,"",L845:L866)</f>
        <v>0</v>
      </c>
      <c r="M867" s="13"/>
      <c r="N867" t="s">
        <v>90</v>
      </c>
    </row>
    <row r="868" spans="1:48" ht="30" customHeight="1">
      <c r="A868" s="15" t="s">
        <v>457</v>
      </c>
      <c r="B868" s="104" t="s">
        <v>599</v>
      </c>
      <c r="C868" s="13"/>
      <c r="D868" s="13"/>
      <c r="E868" s="119"/>
      <c r="F868" s="14"/>
      <c r="G868" s="119"/>
      <c r="H868" s="14"/>
      <c r="I868" s="119"/>
      <c r="J868" s="14"/>
      <c r="K868" s="14"/>
      <c r="L868" s="14"/>
      <c r="M868" s="13"/>
      <c r="N868" s="2"/>
      <c r="O868" s="2"/>
      <c r="P868" s="2"/>
      <c r="Q868" s="1" t="s">
        <v>458</v>
      </c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  <c r="AV868" s="2"/>
    </row>
    <row r="869" spans="1:48" ht="30" customHeight="1">
      <c r="A869" s="15" t="s">
        <v>93</v>
      </c>
      <c r="B869" s="15" t="s">
        <v>50</v>
      </c>
      <c r="C869" s="15" t="s">
        <v>58</v>
      </c>
      <c r="D869" s="13">
        <v>29</v>
      </c>
      <c r="E869" s="119"/>
      <c r="F869" s="14">
        <f>TRUNC(E869*D869, 0)</f>
        <v>0</v>
      </c>
      <c r="G869" s="119"/>
      <c r="H869" s="14">
        <f>TRUNC(G869*D869, 0)</f>
        <v>0</v>
      </c>
      <c r="I869" s="119"/>
      <c r="J869" s="14">
        <f>TRUNC(I869*D869, 0)</f>
        <v>0</v>
      </c>
      <c r="K869" s="14">
        <f t="shared" ref="K869:L871" si="80">TRUNC(E869+G869+I869, 0)</f>
        <v>0</v>
      </c>
      <c r="L869" s="14">
        <f t="shared" si="80"/>
        <v>0</v>
      </c>
      <c r="M869" s="15" t="s">
        <v>94</v>
      </c>
      <c r="N869" s="1" t="s">
        <v>95</v>
      </c>
      <c r="O869" s="1" t="s">
        <v>50</v>
      </c>
      <c r="P869" s="1" t="s">
        <v>50</v>
      </c>
      <c r="Q869" s="1" t="s">
        <v>458</v>
      </c>
      <c r="R869" s="1" t="s">
        <v>61</v>
      </c>
      <c r="S869" s="1" t="s">
        <v>62</v>
      </c>
      <c r="T869" s="1" t="s">
        <v>62</v>
      </c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1" t="s">
        <v>50</v>
      </c>
      <c r="AS869" s="1" t="s">
        <v>50</v>
      </c>
      <c r="AT869" s="2"/>
      <c r="AU869" s="1" t="s">
        <v>459</v>
      </c>
      <c r="AV869" s="2">
        <v>287</v>
      </c>
    </row>
    <row r="870" spans="1:48" ht="30" customHeight="1">
      <c r="A870" s="15" t="s">
        <v>97</v>
      </c>
      <c r="B870" s="15" t="s">
        <v>50</v>
      </c>
      <c r="C870" s="15" t="s">
        <v>66</v>
      </c>
      <c r="D870" s="13">
        <v>6</v>
      </c>
      <c r="E870" s="119"/>
      <c r="F870" s="14">
        <f>TRUNC(E870*D870, 0)</f>
        <v>0</v>
      </c>
      <c r="G870" s="119"/>
      <c r="H870" s="14">
        <f>TRUNC(G870*D870, 0)</f>
        <v>0</v>
      </c>
      <c r="I870" s="119"/>
      <c r="J870" s="14">
        <f>TRUNC(I870*D870, 0)</f>
        <v>0</v>
      </c>
      <c r="K870" s="14">
        <f t="shared" si="80"/>
        <v>0</v>
      </c>
      <c r="L870" s="14">
        <f t="shared" si="80"/>
        <v>0</v>
      </c>
      <c r="M870" s="15" t="s">
        <v>98</v>
      </c>
      <c r="N870" s="1" t="s">
        <v>99</v>
      </c>
      <c r="O870" s="1" t="s">
        <v>50</v>
      </c>
      <c r="P870" s="1" t="s">
        <v>50</v>
      </c>
      <c r="Q870" s="1" t="s">
        <v>458</v>
      </c>
      <c r="R870" s="1" t="s">
        <v>61</v>
      </c>
      <c r="S870" s="1" t="s">
        <v>62</v>
      </c>
      <c r="T870" s="1" t="s">
        <v>62</v>
      </c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1" t="s">
        <v>50</v>
      </c>
      <c r="AS870" s="1" t="s">
        <v>50</v>
      </c>
      <c r="AT870" s="2"/>
      <c r="AU870" s="1" t="s">
        <v>460</v>
      </c>
      <c r="AV870" s="2">
        <v>288</v>
      </c>
    </row>
    <row r="871" spans="1:48" ht="30" customHeight="1">
      <c r="A871" s="15" t="s">
        <v>107</v>
      </c>
      <c r="B871" s="15" t="s">
        <v>50</v>
      </c>
      <c r="C871" s="15" t="s">
        <v>108</v>
      </c>
      <c r="D871" s="13">
        <v>0.81200000000000006</v>
      </c>
      <c r="E871" s="119"/>
      <c r="F871" s="14">
        <f>TRUNC(E871*D871, 0)</f>
        <v>0</v>
      </c>
      <c r="G871" s="119"/>
      <c r="H871" s="14">
        <f>TRUNC(G871*D871, 0)</f>
        <v>0</v>
      </c>
      <c r="I871" s="119"/>
      <c r="J871" s="14">
        <f>TRUNC(I871*D871, 0)</f>
        <v>0</v>
      </c>
      <c r="K871" s="14">
        <f t="shared" si="80"/>
        <v>0</v>
      </c>
      <c r="L871" s="14">
        <f t="shared" si="80"/>
        <v>0</v>
      </c>
      <c r="M871" s="15" t="s">
        <v>50</v>
      </c>
      <c r="N871" s="1" t="s">
        <v>109</v>
      </c>
      <c r="O871" s="1" t="s">
        <v>50</v>
      </c>
      <c r="P871" s="1" t="s">
        <v>50</v>
      </c>
      <c r="Q871" s="1" t="s">
        <v>458</v>
      </c>
      <c r="R871" s="1" t="s">
        <v>62</v>
      </c>
      <c r="S871" s="1" t="s">
        <v>62</v>
      </c>
      <c r="T871" s="1" t="s">
        <v>61</v>
      </c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1" t="s">
        <v>50</v>
      </c>
      <c r="AS871" s="1" t="s">
        <v>50</v>
      </c>
      <c r="AT871" s="2"/>
      <c r="AU871" s="1" t="s">
        <v>461</v>
      </c>
      <c r="AV871" s="2">
        <v>299</v>
      </c>
    </row>
    <row r="872" spans="1:48" ht="30" customHeight="1">
      <c r="A872" s="13"/>
      <c r="B872" s="13"/>
      <c r="C872" s="13"/>
      <c r="D872" s="13"/>
      <c r="E872" s="119"/>
      <c r="F872" s="14"/>
      <c r="G872" s="119"/>
      <c r="H872" s="14"/>
      <c r="I872" s="119"/>
      <c r="J872" s="14"/>
      <c r="K872" s="14"/>
      <c r="L872" s="14"/>
      <c r="M872" s="13"/>
    </row>
    <row r="873" spans="1:48" ht="30" customHeight="1">
      <c r="A873" s="13"/>
      <c r="B873" s="13"/>
      <c r="C873" s="13"/>
      <c r="D873" s="13"/>
      <c r="E873" s="119"/>
      <c r="F873" s="14"/>
      <c r="G873" s="119"/>
      <c r="H873" s="14"/>
      <c r="I873" s="119"/>
      <c r="J873" s="14"/>
      <c r="K873" s="14"/>
      <c r="L873" s="14"/>
      <c r="M873" s="13"/>
    </row>
    <row r="874" spans="1:48" ht="30" customHeight="1">
      <c r="A874" s="13"/>
      <c r="B874" s="13"/>
      <c r="C874" s="13"/>
      <c r="D874" s="13"/>
      <c r="E874" s="119"/>
      <c r="F874" s="14"/>
      <c r="G874" s="119"/>
      <c r="H874" s="14"/>
      <c r="I874" s="119"/>
      <c r="J874" s="14"/>
      <c r="K874" s="14"/>
      <c r="L874" s="14"/>
      <c r="M874" s="13"/>
    </row>
    <row r="875" spans="1:48" ht="30" customHeight="1">
      <c r="A875" s="13"/>
      <c r="B875" s="13"/>
      <c r="C875" s="13"/>
      <c r="D875" s="13"/>
      <c r="E875" s="119"/>
      <c r="F875" s="14"/>
      <c r="G875" s="119"/>
      <c r="H875" s="14"/>
      <c r="I875" s="119"/>
      <c r="J875" s="14"/>
      <c r="K875" s="14"/>
      <c r="L875" s="14"/>
      <c r="M875" s="13"/>
    </row>
    <row r="876" spans="1:48" ht="30" customHeight="1">
      <c r="A876" s="13"/>
      <c r="B876" s="13"/>
      <c r="C876" s="13"/>
      <c r="D876" s="13"/>
      <c r="E876" s="119"/>
      <c r="F876" s="14"/>
      <c r="G876" s="119"/>
      <c r="H876" s="14"/>
      <c r="I876" s="119"/>
      <c r="J876" s="14"/>
      <c r="K876" s="14"/>
      <c r="L876" s="14"/>
      <c r="M876" s="13"/>
    </row>
    <row r="877" spans="1:48" ht="30" customHeight="1">
      <c r="A877" s="13"/>
      <c r="B877" s="13"/>
      <c r="C877" s="13"/>
      <c r="D877" s="13"/>
      <c r="E877" s="119"/>
      <c r="F877" s="14"/>
      <c r="G877" s="119"/>
      <c r="H877" s="14"/>
      <c r="I877" s="119"/>
      <c r="J877" s="14"/>
      <c r="K877" s="14"/>
      <c r="L877" s="14"/>
      <c r="M877" s="13"/>
    </row>
    <row r="878" spans="1:48" ht="30" customHeight="1">
      <c r="A878" s="13"/>
      <c r="B878" s="13"/>
      <c r="C878" s="13"/>
      <c r="D878" s="13"/>
      <c r="E878" s="119"/>
      <c r="F878" s="14"/>
      <c r="G878" s="119"/>
      <c r="H878" s="14"/>
      <c r="I878" s="119"/>
      <c r="J878" s="14"/>
      <c r="K878" s="14"/>
      <c r="L878" s="14"/>
      <c r="M878" s="13"/>
    </row>
    <row r="879" spans="1:48" ht="30" customHeight="1">
      <c r="A879" s="13"/>
      <c r="B879" s="13"/>
      <c r="C879" s="13"/>
      <c r="D879" s="13"/>
      <c r="E879" s="119"/>
      <c r="F879" s="14"/>
      <c r="G879" s="119"/>
      <c r="H879" s="14"/>
      <c r="I879" s="119"/>
      <c r="J879" s="14"/>
      <c r="K879" s="14"/>
      <c r="L879" s="14"/>
      <c r="M879" s="13"/>
    </row>
    <row r="880" spans="1:48" ht="30" customHeight="1">
      <c r="A880" s="13"/>
      <c r="B880" s="13"/>
      <c r="C880" s="13"/>
      <c r="D880" s="13"/>
      <c r="E880" s="119"/>
      <c r="F880" s="14"/>
      <c r="G880" s="119"/>
      <c r="H880" s="14"/>
      <c r="I880" s="119"/>
      <c r="J880" s="14"/>
      <c r="K880" s="14"/>
      <c r="L880" s="14"/>
      <c r="M880" s="13"/>
    </row>
    <row r="881" spans="1:48" ht="30" customHeight="1">
      <c r="A881" s="13"/>
      <c r="B881" s="13"/>
      <c r="C881" s="13"/>
      <c r="D881" s="13"/>
      <c r="E881" s="119"/>
      <c r="F881" s="14"/>
      <c r="G881" s="119"/>
      <c r="H881" s="14"/>
      <c r="I881" s="119"/>
      <c r="J881" s="14"/>
      <c r="K881" s="14"/>
      <c r="L881" s="14"/>
      <c r="M881" s="13"/>
    </row>
    <row r="882" spans="1:48" ht="30" customHeight="1">
      <c r="A882" s="13"/>
      <c r="B882" s="13"/>
      <c r="C882" s="13"/>
      <c r="D882" s="13"/>
      <c r="E882" s="119"/>
      <c r="F882" s="14"/>
      <c r="G882" s="119"/>
      <c r="H882" s="14"/>
      <c r="I882" s="119"/>
      <c r="J882" s="14"/>
      <c r="K882" s="14"/>
      <c r="L882" s="14"/>
      <c r="M882" s="13"/>
    </row>
    <row r="883" spans="1:48" ht="30" customHeight="1">
      <c r="A883" s="13"/>
      <c r="B883" s="13"/>
      <c r="C883" s="13"/>
      <c r="D883" s="13"/>
      <c r="E883" s="119"/>
      <c r="F883" s="14"/>
      <c r="G883" s="119"/>
      <c r="H883" s="14"/>
      <c r="I883" s="119"/>
      <c r="J883" s="14"/>
      <c r="K883" s="14"/>
      <c r="L883" s="14"/>
      <c r="M883" s="13"/>
    </row>
    <row r="884" spans="1:48" ht="30" customHeight="1">
      <c r="A884" s="13"/>
      <c r="B884" s="13"/>
      <c r="C884" s="13"/>
      <c r="D884" s="13"/>
      <c r="E884" s="119"/>
      <c r="F884" s="14"/>
      <c r="G884" s="119"/>
      <c r="H884" s="14"/>
      <c r="I884" s="119"/>
      <c r="J884" s="14"/>
      <c r="K884" s="14"/>
      <c r="L884" s="14"/>
      <c r="M884" s="13"/>
    </row>
    <row r="885" spans="1:48" ht="30" customHeight="1">
      <c r="A885" s="13"/>
      <c r="B885" s="13"/>
      <c r="C885" s="13"/>
      <c r="D885" s="13"/>
      <c r="E885" s="119"/>
      <c r="F885" s="14"/>
      <c r="G885" s="119"/>
      <c r="H885" s="14"/>
      <c r="I885" s="119"/>
      <c r="J885" s="14"/>
      <c r="K885" s="14"/>
      <c r="L885" s="14"/>
      <c r="M885" s="13"/>
    </row>
    <row r="886" spans="1:48" ht="30" customHeight="1">
      <c r="A886" s="13"/>
      <c r="B886" s="13"/>
      <c r="C886" s="13"/>
      <c r="D886" s="13"/>
      <c r="E886" s="119"/>
      <c r="F886" s="14"/>
      <c r="G886" s="119"/>
      <c r="H886" s="14"/>
      <c r="I886" s="119"/>
      <c r="J886" s="14"/>
      <c r="K886" s="14"/>
      <c r="L886" s="14"/>
      <c r="M886" s="13"/>
    </row>
    <row r="887" spans="1:48" ht="30" customHeight="1">
      <c r="A887" s="13"/>
      <c r="B887" s="13"/>
      <c r="C887" s="13"/>
      <c r="D887" s="13"/>
      <c r="E887" s="119"/>
      <c r="F887" s="14"/>
      <c r="G887" s="119"/>
      <c r="H887" s="14"/>
      <c r="I887" s="119"/>
      <c r="J887" s="14"/>
      <c r="K887" s="14"/>
      <c r="L887" s="14"/>
      <c r="M887" s="13"/>
    </row>
    <row r="888" spans="1:48" ht="30" customHeight="1">
      <c r="A888" s="13"/>
      <c r="B888" s="13"/>
      <c r="C888" s="13"/>
      <c r="D888" s="13"/>
      <c r="E888" s="119"/>
      <c r="F888" s="14"/>
      <c r="G888" s="119"/>
      <c r="H888" s="14"/>
      <c r="I888" s="119"/>
      <c r="J888" s="14"/>
      <c r="K888" s="14"/>
      <c r="L888" s="14"/>
      <c r="M888" s="13"/>
    </row>
    <row r="889" spans="1:48" ht="30" customHeight="1">
      <c r="A889" s="13"/>
      <c r="B889" s="13"/>
      <c r="C889" s="13"/>
      <c r="D889" s="13"/>
      <c r="E889" s="119"/>
      <c r="F889" s="14"/>
      <c r="G889" s="119"/>
      <c r="H889" s="14"/>
      <c r="I889" s="119"/>
      <c r="J889" s="14"/>
      <c r="K889" s="14"/>
      <c r="L889" s="14"/>
      <c r="M889" s="13"/>
    </row>
    <row r="890" spans="1:48" ht="30" customHeight="1">
      <c r="A890" s="13"/>
      <c r="B890" s="13"/>
      <c r="C890" s="13"/>
      <c r="D890" s="13"/>
      <c r="E890" s="119"/>
      <c r="F890" s="14"/>
      <c r="G890" s="119"/>
      <c r="H890" s="14"/>
      <c r="I890" s="119"/>
      <c r="J890" s="14"/>
      <c r="K890" s="14"/>
      <c r="L890" s="14"/>
      <c r="M890" s="13"/>
    </row>
    <row r="891" spans="1:48" ht="30" customHeight="1">
      <c r="A891" s="15" t="s">
        <v>89</v>
      </c>
      <c r="B891" s="13"/>
      <c r="C891" s="13"/>
      <c r="D891" s="13"/>
      <c r="E891" s="119"/>
      <c r="F891" s="14">
        <f>SUMIF(AR869:AR890,"",F869:F890)</f>
        <v>0</v>
      </c>
      <c r="G891" s="119"/>
      <c r="H891" s="14">
        <f>SUMIF(AR869:AR890,"",H869:H890)</f>
        <v>0</v>
      </c>
      <c r="I891" s="119"/>
      <c r="J891" s="14">
        <f>SUMIF(AR869:AR890,"",J869:J890)</f>
        <v>0</v>
      </c>
      <c r="K891" s="14"/>
      <c r="L891" s="14">
        <f>SUMIF(AR869:AR890,"",L869:L890)</f>
        <v>0</v>
      </c>
      <c r="M891" s="13"/>
      <c r="N891" t="s">
        <v>90</v>
      </c>
    </row>
    <row r="892" spans="1:48" ht="30" customHeight="1">
      <c r="A892" s="15" t="s">
        <v>462</v>
      </c>
      <c r="B892" s="105" t="s">
        <v>599</v>
      </c>
      <c r="C892" s="13"/>
      <c r="D892" s="13"/>
      <c r="E892" s="119"/>
      <c r="F892" s="14"/>
      <c r="G892" s="119"/>
      <c r="H892" s="14"/>
      <c r="I892" s="119"/>
      <c r="J892" s="14"/>
      <c r="K892" s="14"/>
      <c r="L892" s="14"/>
      <c r="M892" s="13"/>
      <c r="N892" s="2"/>
      <c r="O892" s="2"/>
      <c r="P892" s="2"/>
      <c r="Q892" s="1" t="s">
        <v>463</v>
      </c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  <c r="AU892" s="2"/>
      <c r="AV892" s="2"/>
    </row>
    <row r="893" spans="1:48" ht="30" customHeight="1">
      <c r="A893" s="15" t="s">
        <v>113</v>
      </c>
      <c r="B893" s="15" t="s">
        <v>114</v>
      </c>
      <c r="C893" s="15" t="s">
        <v>103</v>
      </c>
      <c r="D893" s="13">
        <v>8</v>
      </c>
      <c r="E893" s="119"/>
      <c r="F893" s="14">
        <f t="shared" ref="F893:F898" si="81">TRUNC(E893*D893, 0)</f>
        <v>0</v>
      </c>
      <c r="G893" s="119"/>
      <c r="H893" s="14">
        <f t="shared" ref="H893:H898" si="82">TRUNC(G893*D893, 0)</f>
        <v>0</v>
      </c>
      <c r="I893" s="119"/>
      <c r="J893" s="14">
        <f t="shared" ref="J893:J898" si="83">TRUNC(I893*D893, 0)</f>
        <v>0</v>
      </c>
      <c r="K893" s="14">
        <f t="shared" ref="K893:L898" si="84">TRUNC(E893+G893+I893, 0)</f>
        <v>0</v>
      </c>
      <c r="L893" s="14">
        <f t="shared" si="84"/>
        <v>0</v>
      </c>
      <c r="M893" s="15" t="s">
        <v>50</v>
      </c>
      <c r="N893" s="1" t="s">
        <v>115</v>
      </c>
      <c r="O893" s="1" t="s">
        <v>50</v>
      </c>
      <c r="P893" s="1" t="s">
        <v>50</v>
      </c>
      <c r="Q893" s="1" t="s">
        <v>463</v>
      </c>
      <c r="R893" s="1" t="s">
        <v>62</v>
      </c>
      <c r="S893" s="1" t="s">
        <v>62</v>
      </c>
      <c r="T893" s="1" t="s">
        <v>61</v>
      </c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1" t="s">
        <v>50</v>
      </c>
      <c r="AS893" s="1" t="s">
        <v>50</v>
      </c>
      <c r="AT893" s="2"/>
      <c r="AU893" s="1" t="s">
        <v>464</v>
      </c>
      <c r="AV893" s="2">
        <v>290</v>
      </c>
    </row>
    <row r="894" spans="1:48" ht="30" customHeight="1">
      <c r="A894" s="15" t="s">
        <v>117</v>
      </c>
      <c r="B894" s="15" t="s">
        <v>118</v>
      </c>
      <c r="C894" s="15" t="s">
        <v>103</v>
      </c>
      <c r="D894" s="13">
        <v>12</v>
      </c>
      <c r="E894" s="119"/>
      <c r="F894" s="14">
        <f t="shared" si="81"/>
        <v>0</v>
      </c>
      <c r="G894" s="119"/>
      <c r="H894" s="14">
        <f t="shared" si="82"/>
        <v>0</v>
      </c>
      <c r="I894" s="119"/>
      <c r="J894" s="14">
        <f t="shared" si="83"/>
        <v>0</v>
      </c>
      <c r="K894" s="14">
        <f t="shared" si="84"/>
        <v>0</v>
      </c>
      <c r="L894" s="14">
        <f t="shared" si="84"/>
        <v>0</v>
      </c>
      <c r="M894" s="15" t="s">
        <v>50</v>
      </c>
      <c r="N894" s="1" t="s">
        <v>119</v>
      </c>
      <c r="O894" s="1" t="s">
        <v>50</v>
      </c>
      <c r="P894" s="1" t="s">
        <v>50</v>
      </c>
      <c r="Q894" s="1" t="s">
        <v>463</v>
      </c>
      <c r="R894" s="1" t="s">
        <v>62</v>
      </c>
      <c r="S894" s="1" t="s">
        <v>62</v>
      </c>
      <c r="T894" s="1" t="s">
        <v>61</v>
      </c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1" t="s">
        <v>50</v>
      </c>
      <c r="AS894" s="1" t="s">
        <v>50</v>
      </c>
      <c r="AT894" s="2"/>
      <c r="AU894" s="1" t="s">
        <v>465</v>
      </c>
      <c r="AV894" s="2">
        <v>291</v>
      </c>
    </row>
    <row r="895" spans="1:48" ht="30" customHeight="1">
      <c r="A895" s="15" t="s">
        <v>125</v>
      </c>
      <c r="B895" s="15" t="s">
        <v>126</v>
      </c>
      <c r="C895" s="15" t="s">
        <v>127</v>
      </c>
      <c r="D895" s="13">
        <v>2</v>
      </c>
      <c r="E895" s="119"/>
      <c r="F895" s="14">
        <f t="shared" si="81"/>
        <v>0</v>
      </c>
      <c r="G895" s="119"/>
      <c r="H895" s="14">
        <f t="shared" si="82"/>
        <v>0</v>
      </c>
      <c r="I895" s="119"/>
      <c r="J895" s="14">
        <f t="shared" si="83"/>
        <v>0</v>
      </c>
      <c r="K895" s="14">
        <f t="shared" si="84"/>
        <v>0</v>
      </c>
      <c r="L895" s="14">
        <f t="shared" si="84"/>
        <v>0</v>
      </c>
      <c r="M895" s="15" t="s">
        <v>128</v>
      </c>
      <c r="N895" s="1" t="s">
        <v>129</v>
      </c>
      <c r="O895" s="1" t="s">
        <v>50</v>
      </c>
      <c r="P895" s="1" t="s">
        <v>50</v>
      </c>
      <c r="Q895" s="1" t="s">
        <v>463</v>
      </c>
      <c r="R895" s="1" t="s">
        <v>61</v>
      </c>
      <c r="S895" s="1" t="s">
        <v>62</v>
      </c>
      <c r="T895" s="1" t="s">
        <v>62</v>
      </c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1" t="s">
        <v>50</v>
      </c>
      <c r="AS895" s="1" t="s">
        <v>50</v>
      </c>
      <c r="AT895" s="2"/>
      <c r="AU895" s="1" t="s">
        <v>466</v>
      </c>
      <c r="AV895" s="2">
        <v>292</v>
      </c>
    </row>
    <row r="896" spans="1:48" ht="30" customHeight="1">
      <c r="A896" s="15" t="s">
        <v>131</v>
      </c>
      <c r="B896" s="15" t="s">
        <v>132</v>
      </c>
      <c r="C896" s="15" t="s">
        <v>103</v>
      </c>
      <c r="D896" s="13">
        <v>1</v>
      </c>
      <c r="E896" s="119"/>
      <c r="F896" s="14">
        <f t="shared" si="81"/>
        <v>0</v>
      </c>
      <c r="G896" s="119"/>
      <c r="H896" s="14">
        <f t="shared" si="82"/>
        <v>0</v>
      </c>
      <c r="I896" s="119"/>
      <c r="J896" s="14">
        <f t="shared" si="83"/>
        <v>0</v>
      </c>
      <c r="K896" s="14">
        <f t="shared" si="84"/>
        <v>0</v>
      </c>
      <c r="L896" s="14">
        <f t="shared" si="84"/>
        <v>0</v>
      </c>
      <c r="M896" s="15" t="s">
        <v>133</v>
      </c>
      <c r="N896" s="1" t="s">
        <v>134</v>
      </c>
      <c r="O896" s="1" t="s">
        <v>50</v>
      </c>
      <c r="P896" s="1" t="s">
        <v>50</v>
      </c>
      <c r="Q896" s="1" t="s">
        <v>463</v>
      </c>
      <c r="R896" s="1" t="s">
        <v>61</v>
      </c>
      <c r="S896" s="1" t="s">
        <v>62</v>
      </c>
      <c r="T896" s="1" t="s">
        <v>62</v>
      </c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1" t="s">
        <v>50</v>
      </c>
      <c r="AS896" s="1" t="s">
        <v>50</v>
      </c>
      <c r="AT896" s="2"/>
      <c r="AU896" s="1" t="s">
        <v>467</v>
      </c>
      <c r="AV896" s="2">
        <v>293</v>
      </c>
    </row>
    <row r="897" spans="1:48" ht="30" customHeight="1">
      <c r="A897" s="15" t="s">
        <v>136</v>
      </c>
      <c r="B897" s="15" t="s">
        <v>132</v>
      </c>
      <c r="C897" s="15" t="s">
        <v>103</v>
      </c>
      <c r="D897" s="13">
        <v>2</v>
      </c>
      <c r="E897" s="119"/>
      <c r="F897" s="14">
        <f t="shared" si="81"/>
        <v>0</v>
      </c>
      <c r="G897" s="119"/>
      <c r="H897" s="14">
        <f t="shared" si="82"/>
        <v>0</v>
      </c>
      <c r="I897" s="119"/>
      <c r="J897" s="14">
        <f t="shared" si="83"/>
        <v>0</v>
      </c>
      <c r="K897" s="14">
        <f t="shared" si="84"/>
        <v>0</v>
      </c>
      <c r="L897" s="14">
        <f t="shared" si="84"/>
        <v>0</v>
      </c>
      <c r="M897" s="15" t="s">
        <v>137</v>
      </c>
      <c r="N897" s="1" t="s">
        <v>138</v>
      </c>
      <c r="O897" s="1" t="s">
        <v>50</v>
      </c>
      <c r="P897" s="1" t="s">
        <v>50</v>
      </c>
      <c r="Q897" s="1" t="s">
        <v>463</v>
      </c>
      <c r="R897" s="1" t="s">
        <v>61</v>
      </c>
      <c r="S897" s="1" t="s">
        <v>62</v>
      </c>
      <c r="T897" s="1" t="s">
        <v>62</v>
      </c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1" t="s">
        <v>50</v>
      </c>
      <c r="AS897" s="1" t="s">
        <v>50</v>
      </c>
      <c r="AT897" s="2"/>
      <c r="AU897" s="1" t="s">
        <v>468</v>
      </c>
      <c r="AV897" s="2">
        <v>294</v>
      </c>
    </row>
    <row r="898" spans="1:48" ht="30" customHeight="1">
      <c r="A898" s="15" t="s">
        <v>140</v>
      </c>
      <c r="B898" s="15" t="s">
        <v>145</v>
      </c>
      <c r="C898" s="15" t="s">
        <v>103</v>
      </c>
      <c r="D898" s="13">
        <v>16</v>
      </c>
      <c r="E898" s="119"/>
      <c r="F898" s="14">
        <f t="shared" si="81"/>
        <v>0</v>
      </c>
      <c r="G898" s="119"/>
      <c r="H898" s="14">
        <f t="shared" si="82"/>
        <v>0</v>
      </c>
      <c r="I898" s="119"/>
      <c r="J898" s="14">
        <f t="shared" si="83"/>
        <v>0</v>
      </c>
      <c r="K898" s="14">
        <f t="shared" si="84"/>
        <v>0</v>
      </c>
      <c r="L898" s="14">
        <f t="shared" si="84"/>
        <v>0</v>
      </c>
      <c r="M898" s="15" t="s">
        <v>146</v>
      </c>
      <c r="N898" s="1" t="s">
        <v>147</v>
      </c>
      <c r="O898" s="1" t="s">
        <v>50</v>
      </c>
      <c r="P898" s="1" t="s">
        <v>50</v>
      </c>
      <c r="Q898" s="1" t="s">
        <v>463</v>
      </c>
      <c r="R898" s="1" t="s">
        <v>61</v>
      </c>
      <c r="S898" s="1" t="s">
        <v>62</v>
      </c>
      <c r="T898" s="1" t="s">
        <v>62</v>
      </c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1" t="s">
        <v>50</v>
      </c>
      <c r="AS898" s="1" t="s">
        <v>50</v>
      </c>
      <c r="AT898" s="2"/>
      <c r="AU898" s="1" t="s">
        <v>469</v>
      </c>
      <c r="AV898" s="2">
        <v>295</v>
      </c>
    </row>
    <row r="899" spans="1:48" ht="30" customHeight="1">
      <c r="A899" s="15"/>
      <c r="B899" s="15"/>
      <c r="C899" s="15"/>
      <c r="D899" s="13"/>
      <c r="E899" s="119"/>
      <c r="F899" s="14"/>
      <c r="G899" s="119"/>
      <c r="H899" s="14"/>
      <c r="I899" s="119"/>
      <c r="J899" s="14"/>
      <c r="K899" s="14"/>
      <c r="L899" s="14"/>
      <c r="M899" s="15"/>
      <c r="N899" s="1" t="s">
        <v>149</v>
      </c>
      <c r="O899" s="1" t="s">
        <v>50</v>
      </c>
      <c r="P899" s="1" t="s">
        <v>50</v>
      </c>
      <c r="Q899" s="1" t="s">
        <v>463</v>
      </c>
      <c r="R899" s="1" t="s">
        <v>61</v>
      </c>
      <c r="S899" s="1" t="s">
        <v>62</v>
      </c>
      <c r="T899" s="1" t="s">
        <v>62</v>
      </c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1" t="s">
        <v>50</v>
      </c>
      <c r="AS899" s="1" t="s">
        <v>50</v>
      </c>
      <c r="AT899" s="2"/>
      <c r="AU899" s="1" t="s">
        <v>470</v>
      </c>
      <c r="AV899" s="2">
        <v>296</v>
      </c>
    </row>
    <row r="900" spans="1:48" ht="30" customHeight="1">
      <c r="A900" s="13"/>
      <c r="B900" s="13"/>
      <c r="C900" s="13"/>
      <c r="D900" s="13"/>
      <c r="E900" s="119"/>
      <c r="F900" s="14"/>
      <c r="G900" s="119"/>
      <c r="H900" s="14"/>
      <c r="I900" s="119"/>
      <c r="J900" s="14"/>
      <c r="K900" s="14"/>
      <c r="L900" s="14"/>
      <c r="M900" s="13"/>
    </row>
    <row r="901" spans="1:48" ht="30" customHeight="1">
      <c r="A901" s="13"/>
      <c r="B901" s="13"/>
      <c r="C901" s="13"/>
      <c r="D901" s="13"/>
      <c r="E901" s="119"/>
      <c r="F901" s="14"/>
      <c r="G901" s="119"/>
      <c r="H901" s="14"/>
      <c r="I901" s="119"/>
      <c r="J901" s="14"/>
      <c r="K901" s="14"/>
      <c r="L901" s="14"/>
      <c r="M901" s="13"/>
    </row>
    <row r="902" spans="1:48" ht="30" customHeight="1">
      <c r="A902" s="13"/>
      <c r="B902" s="13"/>
      <c r="C902" s="13"/>
      <c r="D902" s="13"/>
      <c r="E902" s="119"/>
      <c r="F902" s="14"/>
      <c r="G902" s="119"/>
      <c r="H902" s="14"/>
      <c r="I902" s="119"/>
      <c r="J902" s="14"/>
      <c r="K902" s="14"/>
      <c r="L902" s="14"/>
      <c r="M902" s="13"/>
    </row>
    <row r="903" spans="1:48" ht="30" customHeight="1">
      <c r="A903" s="13"/>
      <c r="B903" s="13"/>
      <c r="C903" s="13"/>
      <c r="D903" s="13"/>
      <c r="E903" s="119"/>
      <c r="F903" s="14"/>
      <c r="G903" s="119"/>
      <c r="H903" s="14"/>
      <c r="I903" s="119"/>
      <c r="J903" s="14"/>
      <c r="K903" s="14"/>
      <c r="L903" s="14"/>
      <c r="M903" s="13"/>
    </row>
    <row r="904" spans="1:48" ht="30" customHeight="1">
      <c r="A904" s="13"/>
      <c r="B904" s="13"/>
      <c r="C904" s="13"/>
      <c r="D904" s="13"/>
      <c r="E904" s="119"/>
      <c r="F904" s="14"/>
      <c r="G904" s="119"/>
      <c r="H904" s="14"/>
      <c r="I904" s="119"/>
      <c r="J904" s="14"/>
      <c r="K904" s="14"/>
      <c r="L904" s="14"/>
      <c r="M904" s="13"/>
    </row>
    <row r="905" spans="1:48" ht="30" customHeight="1">
      <c r="A905" s="13"/>
      <c r="B905" s="13"/>
      <c r="C905" s="13"/>
      <c r="D905" s="13"/>
      <c r="E905" s="119"/>
      <c r="F905" s="14"/>
      <c r="G905" s="119"/>
      <c r="H905" s="14"/>
      <c r="I905" s="119"/>
      <c r="J905" s="14"/>
      <c r="K905" s="14"/>
      <c r="L905" s="14"/>
      <c r="M905" s="13"/>
    </row>
    <row r="906" spans="1:48" ht="30" customHeight="1">
      <c r="A906" s="13"/>
      <c r="B906" s="13"/>
      <c r="C906" s="13"/>
      <c r="D906" s="13"/>
      <c r="E906" s="119"/>
      <c r="F906" s="14"/>
      <c r="G906" s="119"/>
      <c r="H906" s="14"/>
      <c r="I906" s="119"/>
      <c r="J906" s="14"/>
      <c r="K906" s="14"/>
      <c r="L906" s="14"/>
      <c r="M906" s="13"/>
    </row>
    <row r="907" spans="1:48" ht="30" customHeight="1">
      <c r="A907" s="13"/>
      <c r="B907" s="13"/>
      <c r="C907" s="13"/>
      <c r="D907" s="13"/>
      <c r="E907" s="119"/>
      <c r="F907" s="14"/>
      <c r="G907" s="119"/>
      <c r="H907" s="14"/>
      <c r="I907" s="119"/>
      <c r="J907" s="14"/>
      <c r="K907" s="14"/>
      <c r="L907" s="14"/>
      <c r="M907" s="13"/>
    </row>
    <row r="908" spans="1:48" ht="30" customHeight="1">
      <c r="A908" s="13"/>
      <c r="B908" s="13"/>
      <c r="C908" s="13"/>
      <c r="D908" s="13"/>
      <c r="E908" s="119"/>
      <c r="F908" s="14"/>
      <c r="G908" s="119"/>
      <c r="H908" s="14"/>
      <c r="I908" s="119"/>
      <c r="J908" s="14"/>
      <c r="K908" s="14"/>
      <c r="L908" s="14"/>
      <c r="M908" s="13"/>
    </row>
    <row r="909" spans="1:48" ht="30" customHeight="1">
      <c r="A909" s="13"/>
      <c r="B909" s="13"/>
      <c r="C909" s="13"/>
      <c r="D909" s="13"/>
      <c r="E909" s="119"/>
      <c r="F909" s="14"/>
      <c r="G909" s="119"/>
      <c r="H909" s="14"/>
      <c r="I909" s="119"/>
      <c r="J909" s="14"/>
      <c r="K909" s="14"/>
      <c r="L909" s="14"/>
      <c r="M909" s="13"/>
    </row>
    <row r="910" spans="1:48" ht="30" customHeight="1">
      <c r="A910" s="13"/>
      <c r="B910" s="13"/>
      <c r="C910" s="13"/>
      <c r="D910" s="13"/>
      <c r="E910" s="119"/>
      <c r="F910" s="14"/>
      <c r="G910" s="119"/>
      <c r="H910" s="14"/>
      <c r="I910" s="119"/>
      <c r="J910" s="14"/>
      <c r="K910" s="14"/>
      <c r="L910" s="14"/>
      <c r="M910" s="13"/>
    </row>
    <row r="911" spans="1:48" ht="30" customHeight="1">
      <c r="A911" s="13"/>
      <c r="B911" s="13"/>
      <c r="C911" s="13"/>
      <c r="D911" s="13"/>
      <c r="E911" s="119"/>
      <c r="F911" s="14"/>
      <c r="G911" s="119"/>
      <c r="H911" s="14"/>
      <c r="I911" s="119"/>
      <c r="J911" s="14"/>
      <c r="K911" s="14"/>
      <c r="L911" s="14"/>
      <c r="M911" s="13"/>
    </row>
    <row r="912" spans="1:48" ht="30" customHeight="1">
      <c r="A912" s="13"/>
      <c r="B912" s="13"/>
      <c r="C912" s="13"/>
      <c r="D912" s="13"/>
      <c r="E912" s="119"/>
      <c r="F912" s="14"/>
      <c r="G912" s="119"/>
      <c r="H912" s="14"/>
      <c r="I912" s="119"/>
      <c r="J912" s="14"/>
      <c r="K912" s="14"/>
      <c r="L912" s="14"/>
      <c r="M912" s="13"/>
    </row>
    <row r="913" spans="1:48" ht="30" customHeight="1">
      <c r="A913" s="13"/>
      <c r="B913" s="13"/>
      <c r="C913" s="13"/>
      <c r="D913" s="13"/>
      <c r="E913" s="119"/>
      <c r="F913" s="14"/>
      <c r="G913" s="119"/>
      <c r="H913" s="14"/>
      <c r="I913" s="119"/>
      <c r="J913" s="14"/>
      <c r="K913" s="14"/>
      <c r="L913" s="14"/>
      <c r="M913" s="13"/>
    </row>
    <row r="914" spans="1:48" ht="30" customHeight="1">
      <c r="A914" s="13"/>
      <c r="B914" s="13"/>
      <c r="C914" s="13"/>
      <c r="D914" s="13"/>
      <c r="E914" s="119"/>
      <c r="F914" s="14"/>
      <c r="G914" s="119"/>
      <c r="H914" s="14"/>
      <c r="I914" s="119"/>
      <c r="J914" s="14"/>
      <c r="K914" s="14"/>
      <c r="L914" s="14"/>
      <c r="M914" s="13"/>
    </row>
    <row r="915" spans="1:48" ht="30" customHeight="1">
      <c r="A915" s="15" t="s">
        <v>89</v>
      </c>
      <c r="B915" s="13"/>
      <c r="C915" s="13"/>
      <c r="D915" s="13"/>
      <c r="E915" s="119"/>
      <c r="F915" s="14">
        <f>SUMIF(AR893:AR914,"",F893:F914)</f>
        <v>0</v>
      </c>
      <c r="G915" s="119"/>
      <c r="H915" s="14">
        <f>SUMIF(AR893:AR914,"",H893:H914)</f>
        <v>0</v>
      </c>
      <c r="I915" s="119"/>
      <c r="J915" s="14">
        <f>SUMIF(AR893:AR914,"",J893:J914)</f>
        <v>0</v>
      </c>
      <c r="K915" s="14"/>
      <c r="L915" s="14">
        <f>SUMIF(AR893:AR914,"",L893:L914)</f>
        <v>0</v>
      </c>
      <c r="M915" s="13"/>
      <c r="N915" t="s">
        <v>90</v>
      </c>
    </row>
    <row r="916" spans="1:48" ht="30" customHeight="1">
      <c r="A916" s="15" t="s">
        <v>473</v>
      </c>
      <c r="B916" s="106" t="s">
        <v>600</v>
      </c>
      <c r="C916" s="13"/>
      <c r="D916" s="13"/>
      <c r="E916" s="119"/>
      <c r="F916" s="14"/>
      <c r="G916" s="119"/>
      <c r="H916" s="14"/>
      <c r="I916" s="119"/>
      <c r="J916" s="14"/>
      <c r="K916" s="14"/>
      <c r="L916" s="14"/>
      <c r="M916" s="13"/>
      <c r="N916" s="2"/>
      <c r="O916" s="2"/>
      <c r="P916" s="2"/>
      <c r="Q916" s="1" t="s">
        <v>474</v>
      </c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  <c r="AT916" s="2"/>
      <c r="AU916" s="2"/>
      <c r="AV916" s="2"/>
    </row>
    <row r="917" spans="1:48" ht="30" customHeight="1">
      <c r="A917" s="15" t="s">
        <v>93</v>
      </c>
      <c r="B917" s="15" t="s">
        <v>50</v>
      </c>
      <c r="C917" s="15" t="s">
        <v>58</v>
      </c>
      <c r="D917" s="13">
        <v>13</v>
      </c>
      <c r="E917" s="119"/>
      <c r="F917" s="14">
        <f>TRUNC(E917*D917, 0)</f>
        <v>0</v>
      </c>
      <c r="G917" s="119"/>
      <c r="H917" s="14">
        <f>TRUNC(G917*D917, 0)</f>
        <v>0</v>
      </c>
      <c r="I917" s="119"/>
      <c r="J917" s="14">
        <f>TRUNC(I917*D917, 0)</f>
        <v>0</v>
      </c>
      <c r="K917" s="14">
        <f t="shared" ref="K917:L919" si="85">TRUNC(E917+G917+I917, 0)</f>
        <v>0</v>
      </c>
      <c r="L917" s="14">
        <f t="shared" si="85"/>
        <v>0</v>
      </c>
      <c r="M917" s="15" t="s">
        <v>94</v>
      </c>
      <c r="N917" s="1" t="s">
        <v>95</v>
      </c>
      <c r="O917" s="1" t="s">
        <v>50</v>
      </c>
      <c r="P917" s="1" t="s">
        <v>50</v>
      </c>
      <c r="Q917" s="1" t="s">
        <v>474</v>
      </c>
      <c r="R917" s="1" t="s">
        <v>61</v>
      </c>
      <c r="S917" s="1" t="s">
        <v>62</v>
      </c>
      <c r="T917" s="1" t="s">
        <v>62</v>
      </c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1" t="s">
        <v>50</v>
      </c>
      <c r="AS917" s="1" t="s">
        <v>50</v>
      </c>
      <c r="AT917" s="2"/>
      <c r="AU917" s="1" t="s">
        <v>475</v>
      </c>
      <c r="AV917" s="2">
        <v>303</v>
      </c>
    </row>
    <row r="918" spans="1:48" ht="30" customHeight="1">
      <c r="A918" s="15" t="s">
        <v>97</v>
      </c>
      <c r="B918" s="15" t="s">
        <v>50</v>
      </c>
      <c r="C918" s="15" t="s">
        <v>66</v>
      </c>
      <c r="D918" s="13">
        <v>1</v>
      </c>
      <c r="E918" s="119"/>
      <c r="F918" s="14">
        <f>TRUNC(E918*D918, 0)</f>
        <v>0</v>
      </c>
      <c r="G918" s="119"/>
      <c r="H918" s="14">
        <f>TRUNC(G918*D918, 0)</f>
        <v>0</v>
      </c>
      <c r="I918" s="119"/>
      <c r="J918" s="14">
        <f>TRUNC(I918*D918, 0)</f>
        <v>0</v>
      </c>
      <c r="K918" s="14">
        <f t="shared" si="85"/>
        <v>0</v>
      </c>
      <c r="L918" s="14">
        <f t="shared" si="85"/>
        <v>0</v>
      </c>
      <c r="M918" s="15" t="s">
        <v>98</v>
      </c>
      <c r="N918" s="1" t="s">
        <v>99</v>
      </c>
      <c r="O918" s="1" t="s">
        <v>50</v>
      </c>
      <c r="P918" s="1" t="s">
        <v>50</v>
      </c>
      <c r="Q918" s="1" t="s">
        <v>474</v>
      </c>
      <c r="R918" s="1" t="s">
        <v>61</v>
      </c>
      <c r="S918" s="1" t="s">
        <v>62</v>
      </c>
      <c r="T918" s="1" t="s">
        <v>62</v>
      </c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1" t="s">
        <v>50</v>
      </c>
      <c r="AS918" s="1" t="s">
        <v>50</v>
      </c>
      <c r="AT918" s="2"/>
      <c r="AU918" s="1" t="s">
        <v>476</v>
      </c>
      <c r="AV918" s="2">
        <v>304</v>
      </c>
    </row>
    <row r="919" spans="1:48" ht="30" customHeight="1">
      <c r="A919" s="15" t="s">
        <v>107</v>
      </c>
      <c r="B919" s="15" t="s">
        <v>50</v>
      </c>
      <c r="C919" s="15" t="s">
        <v>108</v>
      </c>
      <c r="D919" s="13">
        <v>0.13900000000000001</v>
      </c>
      <c r="E919" s="119"/>
      <c r="F919" s="14">
        <f>TRUNC(E919*D919, 0)</f>
        <v>0</v>
      </c>
      <c r="G919" s="119"/>
      <c r="H919" s="14">
        <f>TRUNC(G919*D919, 0)</f>
        <v>0</v>
      </c>
      <c r="I919" s="119"/>
      <c r="J919" s="14">
        <f>TRUNC(I919*D919, 0)</f>
        <v>0</v>
      </c>
      <c r="K919" s="14">
        <f t="shared" si="85"/>
        <v>0</v>
      </c>
      <c r="L919" s="14">
        <f t="shared" si="85"/>
        <v>0</v>
      </c>
      <c r="M919" s="15" t="s">
        <v>50</v>
      </c>
      <c r="N919" s="1" t="s">
        <v>109</v>
      </c>
      <c r="O919" s="1" t="s">
        <v>50</v>
      </c>
      <c r="P919" s="1" t="s">
        <v>50</v>
      </c>
      <c r="Q919" s="1" t="s">
        <v>474</v>
      </c>
      <c r="R919" s="1" t="s">
        <v>62</v>
      </c>
      <c r="S919" s="1" t="s">
        <v>62</v>
      </c>
      <c r="T919" s="1" t="s">
        <v>61</v>
      </c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1" t="s">
        <v>50</v>
      </c>
      <c r="AS919" s="1" t="s">
        <v>50</v>
      </c>
      <c r="AT919" s="2"/>
      <c r="AU919" s="1" t="s">
        <v>477</v>
      </c>
      <c r="AV919" s="2">
        <v>312</v>
      </c>
    </row>
    <row r="920" spans="1:48" ht="30" customHeight="1">
      <c r="A920" s="13"/>
      <c r="B920" s="13"/>
      <c r="C920" s="13"/>
      <c r="D920" s="13"/>
      <c r="E920" s="119"/>
      <c r="F920" s="14"/>
      <c r="G920" s="119"/>
      <c r="H920" s="14"/>
      <c r="I920" s="119"/>
      <c r="J920" s="14"/>
      <c r="K920" s="14"/>
      <c r="L920" s="14"/>
      <c r="M920" s="13"/>
    </row>
    <row r="921" spans="1:48" ht="30" customHeight="1">
      <c r="A921" s="13"/>
      <c r="B921" s="13"/>
      <c r="C921" s="13"/>
      <c r="D921" s="13"/>
      <c r="E921" s="119"/>
      <c r="F921" s="14"/>
      <c r="G921" s="119"/>
      <c r="H921" s="14"/>
      <c r="I921" s="119"/>
      <c r="J921" s="14"/>
      <c r="K921" s="14"/>
      <c r="L921" s="14"/>
      <c r="M921" s="13"/>
    </row>
    <row r="922" spans="1:48" ht="30" customHeight="1">
      <c r="A922" s="13"/>
      <c r="B922" s="13"/>
      <c r="C922" s="13"/>
      <c r="D922" s="13"/>
      <c r="E922" s="119"/>
      <c r="F922" s="14"/>
      <c r="G922" s="119"/>
      <c r="H922" s="14"/>
      <c r="I922" s="119"/>
      <c r="J922" s="14"/>
      <c r="K922" s="14"/>
      <c r="L922" s="14"/>
      <c r="M922" s="13"/>
    </row>
    <row r="923" spans="1:48" ht="30" customHeight="1">
      <c r="A923" s="13"/>
      <c r="B923" s="13"/>
      <c r="C923" s="13"/>
      <c r="D923" s="13"/>
      <c r="E923" s="119"/>
      <c r="F923" s="14"/>
      <c r="G923" s="119"/>
      <c r="H923" s="14"/>
      <c r="I923" s="119"/>
      <c r="J923" s="14"/>
      <c r="K923" s="14"/>
      <c r="L923" s="14"/>
      <c r="M923" s="13"/>
    </row>
    <row r="924" spans="1:48" ht="30" customHeight="1">
      <c r="A924" s="13"/>
      <c r="B924" s="13"/>
      <c r="C924" s="13"/>
      <c r="D924" s="13"/>
      <c r="E924" s="119"/>
      <c r="F924" s="14"/>
      <c r="G924" s="119"/>
      <c r="H924" s="14"/>
      <c r="I924" s="119"/>
      <c r="J924" s="14"/>
      <c r="K924" s="14"/>
      <c r="L924" s="14"/>
      <c r="M924" s="13"/>
    </row>
    <row r="925" spans="1:48" ht="30" customHeight="1">
      <c r="A925" s="13"/>
      <c r="B925" s="13"/>
      <c r="C925" s="13"/>
      <c r="D925" s="13"/>
      <c r="E925" s="119"/>
      <c r="F925" s="14"/>
      <c r="G925" s="119"/>
      <c r="H925" s="14"/>
      <c r="I925" s="119"/>
      <c r="J925" s="14"/>
      <c r="K925" s="14"/>
      <c r="L925" s="14"/>
      <c r="M925" s="13"/>
    </row>
    <row r="926" spans="1:48" ht="30" customHeight="1">
      <c r="A926" s="13"/>
      <c r="B926" s="13"/>
      <c r="C926" s="13"/>
      <c r="D926" s="13"/>
      <c r="E926" s="119"/>
      <c r="F926" s="14"/>
      <c r="G926" s="119"/>
      <c r="H926" s="14"/>
      <c r="I926" s="119"/>
      <c r="J926" s="14"/>
      <c r="K926" s="14"/>
      <c r="L926" s="14"/>
      <c r="M926" s="13"/>
    </row>
    <row r="927" spans="1:48" ht="30" customHeight="1">
      <c r="A927" s="13"/>
      <c r="B927" s="13"/>
      <c r="C927" s="13"/>
      <c r="D927" s="13"/>
      <c r="E927" s="119"/>
      <c r="F927" s="14"/>
      <c r="G927" s="119"/>
      <c r="H927" s="14"/>
      <c r="I927" s="119"/>
      <c r="J927" s="14"/>
      <c r="K927" s="14"/>
      <c r="L927" s="14"/>
      <c r="M927" s="13"/>
    </row>
    <row r="928" spans="1:48" ht="30" customHeight="1">
      <c r="A928" s="13"/>
      <c r="B928" s="13"/>
      <c r="C928" s="13"/>
      <c r="D928" s="13"/>
      <c r="E928" s="119"/>
      <c r="F928" s="14"/>
      <c r="G928" s="119"/>
      <c r="H928" s="14"/>
      <c r="I928" s="119"/>
      <c r="J928" s="14"/>
      <c r="K928" s="14"/>
      <c r="L928" s="14"/>
      <c r="M928" s="13"/>
    </row>
    <row r="929" spans="1:48" ht="30" customHeight="1">
      <c r="A929" s="13"/>
      <c r="B929" s="13"/>
      <c r="C929" s="13"/>
      <c r="D929" s="13"/>
      <c r="E929" s="119"/>
      <c r="F929" s="14"/>
      <c r="G929" s="119"/>
      <c r="H929" s="14"/>
      <c r="I929" s="119"/>
      <c r="J929" s="14"/>
      <c r="K929" s="14"/>
      <c r="L929" s="14"/>
      <c r="M929" s="13"/>
    </row>
    <row r="930" spans="1:48" ht="30" customHeight="1">
      <c r="A930" s="13"/>
      <c r="B930" s="13"/>
      <c r="C930" s="13"/>
      <c r="D930" s="13"/>
      <c r="E930" s="119"/>
      <c r="F930" s="14"/>
      <c r="G930" s="119"/>
      <c r="H930" s="14"/>
      <c r="I930" s="119"/>
      <c r="J930" s="14"/>
      <c r="K930" s="14"/>
      <c r="L930" s="14"/>
      <c r="M930" s="13"/>
    </row>
    <row r="931" spans="1:48" ht="30" customHeight="1">
      <c r="A931" s="13"/>
      <c r="B931" s="13"/>
      <c r="C931" s="13"/>
      <c r="D931" s="13"/>
      <c r="E931" s="119"/>
      <c r="F931" s="14"/>
      <c r="G931" s="119"/>
      <c r="H931" s="14"/>
      <c r="I931" s="119"/>
      <c r="J931" s="14"/>
      <c r="K931" s="14"/>
      <c r="L931" s="14"/>
      <c r="M931" s="13"/>
    </row>
    <row r="932" spans="1:48" ht="30" customHeight="1">
      <c r="A932" s="13"/>
      <c r="B932" s="13"/>
      <c r="C932" s="13"/>
      <c r="D932" s="13"/>
      <c r="E932" s="119"/>
      <c r="F932" s="14"/>
      <c r="G932" s="119"/>
      <c r="H932" s="14"/>
      <c r="I932" s="119"/>
      <c r="J932" s="14"/>
      <c r="K932" s="14"/>
      <c r="L932" s="14"/>
      <c r="M932" s="13"/>
    </row>
    <row r="933" spans="1:48" ht="30" customHeight="1">
      <c r="A933" s="13"/>
      <c r="B933" s="13"/>
      <c r="C933" s="13"/>
      <c r="D933" s="13"/>
      <c r="E933" s="119"/>
      <c r="F933" s="14"/>
      <c r="G933" s="119"/>
      <c r="H933" s="14"/>
      <c r="I933" s="119"/>
      <c r="J933" s="14"/>
      <c r="K933" s="14"/>
      <c r="L933" s="14"/>
      <c r="M933" s="13"/>
    </row>
    <row r="934" spans="1:48" ht="30" customHeight="1">
      <c r="A934" s="13"/>
      <c r="B934" s="13"/>
      <c r="C934" s="13"/>
      <c r="D934" s="13"/>
      <c r="E934" s="119"/>
      <c r="F934" s="14"/>
      <c r="G934" s="119"/>
      <c r="H934" s="14"/>
      <c r="I934" s="119"/>
      <c r="J934" s="14"/>
      <c r="K934" s="14"/>
      <c r="L934" s="14"/>
      <c r="M934" s="13"/>
    </row>
    <row r="935" spans="1:48" ht="30" customHeight="1">
      <c r="A935" s="13"/>
      <c r="B935" s="13"/>
      <c r="C935" s="13"/>
      <c r="D935" s="13"/>
      <c r="E935" s="119"/>
      <c r="F935" s="14"/>
      <c r="G935" s="119"/>
      <c r="H935" s="14"/>
      <c r="I935" s="119"/>
      <c r="J935" s="14"/>
      <c r="K935" s="14"/>
      <c r="L935" s="14"/>
      <c r="M935" s="13"/>
    </row>
    <row r="936" spans="1:48" ht="30" customHeight="1">
      <c r="A936" s="13"/>
      <c r="B936" s="13"/>
      <c r="C936" s="13"/>
      <c r="D936" s="13"/>
      <c r="E936" s="119"/>
      <c r="F936" s="14"/>
      <c r="G936" s="119"/>
      <c r="H936" s="14"/>
      <c r="I936" s="119"/>
      <c r="J936" s="14"/>
      <c r="K936" s="14"/>
      <c r="L936" s="14"/>
      <c r="M936" s="13"/>
    </row>
    <row r="937" spans="1:48" ht="30" customHeight="1">
      <c r="A937" s="13"/>
      <c r="B937" s="13"/>
      <c r="C937" s="13"/>
      <c r="D937" s="13"/>
      <c r="E937" s="119"/>
      <c r="F937" s="14"/>
      <c r="G937" s="119"/>
      <c r="H937" s="14"/>
      <c r="I937" s="119"/>
      <c r="J937" s="14"/>
      <c r="K937" s="14"/>
      <c r="L937" s="14"/>
      <c r="M937" s="13"/>
    </row>
    <row r="938" spans="1:48" ht="30" customHeight="1">
      <c r="A938" s="13"/>
      <c r="B938" s="13"/>
      <c r="C938" s="13"/>
      <c r="D938" s="13"/>
      <c r="E938" s="119"/>
      <c r="F938" s="14"/>
      <c r="G938" s="119"/>
      <c r="H938" s="14"/>
      <c r="I938" s="119"/>
      <c r="J938" s="14"/>
      <c r="K938" s="14"/>
      <c r="L938" s="14"/>
      <c r="M938" s="13"/>
    </row>
    <row r="939" spans="1:48" ht="30" customHeight="1">
      <c r="A939" s="15" t="s">
        <v>89</v>
      </c>
      <c r="B939" s="13"/>
      <c r="C939" s="13"/>
      <c r="D939" s="13"/>
      <c r="E939" s="119"/>
      <c r="F939" s="14">
        <f>SUMIF(AR917:AR938,"",F917:F938)</f>
        <v>0</v>
      </c>
      <c r="G939" s="119"/>
      <c r="H939" s="14">
        <f>SUMIF(AR917:AR938,"",H917:H938)</f>
        <v>0</v>
      </c>
      <c r="I939" s="119"/>
      <c r="J939" s="14">
        <f>SUMIF(AR917:AR938,"",J917:J938)</f>
        <v>0</v>
      </c>
      <c r="K939" s="14"/>
      <c r="L939" s="14">
        <f>SUMIF(AR917:AR938,"",L917:L938)</f>
        <v>0</v>
      </c>
      <c r="M939" s="13"/>
      <c r="N939" t="s">
        <v>90</v>
      </c>
    </row>
    <row r="940" spans="1:48" ht="30" customHeight="1">
      <c r="A940" s="15" t="s">
        <v>478</v>
      </c>
      <c r="B940" s="107" t="s">
        <v>600</v>
      </c>
      <c r="C940" s="13"/>
      <c r="D940" s="13"/>
      <c r="E940" s="119"/>
      <c r="F940" s="14"/>
      <c r="G940" s="119"/>
      <c r="H940" s="14"/>
      <c r="I940" s="119"/>
      <c r="J940" s="14"/>
      <c r="K940" s="14"/>
      <c r="L940" s="14"/>
      <c r="M940" s="13"/>
      <c r="N940" s="2"/>
      <c r="O940" s="2"/>
      <c r="P940" s="2"/>
      <c r="Q940" s="1" t="s">
        <v>479</v>
      </c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  <c r="AU940" s="2"/>
      <c r="AV940" s="2"/>
    </row>
    <row r="941" spans="1:48" ht="30" customHeight="1">
      <c r="A941" s="15" t="s">
        <v>121</v>
      </c>
      <c r="B941" s="15" t="s">
        <v>122</v>
      </c>
      <c r="C941" s="15" t="s">
        <v>103</v>
      </c>
      <c r="D941" s="13">
        <v>1</v>
      </c>
      <c r="E941" s="119"/>
      <c r="F941" s="14">
        <f>TRUNC(E941*D941, 0)</f>
        <v>0</v>
      </c>
      <c r="G941" s="119"/>
      <c r="H941" s="14">
        <f>TRUNC(G941*D941, 0)</f>
        <v>0</v>
      </c>
      <c r="I941" s="119"/>
      <c r="J941" s="14">
        <f>TRUNC(I941*D941, 0)</f>
        <v>0</v>
      </c>
      <c r="K941" s="14">
        <f t="shared" ref="K941:L943" si="86">TRUNC(E941+G941+I941, 0)</f>
        <v>0</v>
      </c>
      <c r="L941" s="14">
        <f t="shared" si="86"/>
        <v>0</v>
      </c>
      <c r="M941" s="15" t="s">
        <v>50</v>
      </c>
      <c r="N941" s="1" t="s">
        <v>123</v>
      </c>
      <c r="O941" s="1" t="s">
        <v>50</v>
      </c>
      <c r="P941" s="1" t="s">
        <v>50</v>
      </c>
      <c r="Q941" s="1" t="s">
        <v>479</v>
      </c>
      <c r="R941" s="1" t="s">
        <v>62</v>
      </c>
      <c r="S941" s="1" t="s">
        <v>62</v>
      </c>
      <c r="T941" s="1" t="s">
        <v>61</v>
      </c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1" t="s">
        <v>50</v>
      </c>
      <c r="AS941" s="1" t="s">
        <v>50</v>
      </c>
      <c r="AT941" s="2"/>
      <c r="AU941" s="1" t="s">
        <v>480</v>
      </c>
      <c r="AV941" s="2">
        <v>306</v>
      </c>
    </row>
    <row r="942" spans="1:48" ht="30" customHeight="1">
      <c r="A942" s="15" t="s">
        <v>136</v>
      </c>
      <c r="B942" s="15" t="s">
        <v>132</v>
      </c>
      <c r="C942" s="15" t="s">
        <v>103</v>
      </c>
      <c r="D942" s="13">
        <v>1</v>
      </c>
      <c r="E942" s="119"/>
      <c r="F942" s="14">
        <f>TRUNC(E942*D942, 0)</f>
        <v>0</v>
      </c>
      <c r="G942" s="119"/>
      <c r="H942" s="14">
        <f>TRUNC(G942*D942, 0)</f>
        <v>0</v>
      </c>
      <c r="I942" s="119"/>
      <c r="J942" s="14">
        <f>TRUNC(I942*D942, 0)</f>
        <v>0</v>
      </c>
      <c r="K942" s="14">
        <f t="shared" si="86"/>
        <v>0</v>
      </c>
      <c r="L942" s="14">
        <f t="shared" si="86"/>
        <v>0</v>
      </c>
      <c r="M942" s="15" t="s">
        <v>137</v>
      </c>
      <c r="N942" s="1" t="s">
        <v>138</v>
      </c>
      <c r="O942" s="1" t="s">
        <v>50</v>
      </c>
      <c r="P942" s="1" t="s">
        <v>50</v>
      </c>
      <c r="Q942" s="1" t="s">
        <v>479</v>
      </c>
      <c r="R942" s="1" t="s">
        <v>61</v>
      </c>
      <c r="S942" s="1" t="s">
        <v>62</v>
      </c>
      <c r="T942" s="1" t="s">
        <v>62</v>
      </c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1" t="s">
        <v>50</v>
      </c>
      <c r="AS942" s="1" t="s">
        <v>50</v>
      </c>
      <c r="AT942" s="2"/>
      <c r="AU942" s="1" t="s">
        <v>481</v>
      </c>
      <c r="AV942" s="2">
        <v>307</v>
      </c>
    </row>
    <row r="943" spans="1:48" ht="30" customHeight="1">
      <c r="A943" s="15" t="s">
        <v>140</v>
      </c>
      <c r="B943" s="15" t="s">
        <v>145</v>
      </c>
      <c r="C943" s="15" t="s">
        <v>103</v>
      </c>
      <c r="D943" s="13">
        <v>11</v>
      </c>
      <c r="E943" s="119"/>
      <c r="F943" s="14">
        <f>TRUNC(E943*D943, 0)</f>
        <v>0</v>
      </c>
      <c r="G943" s="119"/>
      <c r="H943" s="14">
        <f>TRUNC(G943*D943, 0)</f>
        <v>0</v>
      </c>
      <c r="I943" s="119"/>
      <c r="J943" s="14">
        <f>TRUNC(I943*D943, 0)</f>
        <v>0</v>
      </c>
      <c r="K943" s="14">
        <f t="shared" si="86"/>
        <v>0</v>
      </c>
      <c r="L943" s="14">
        <f t="shared" si="86"/>
        <v>0</v>
      </c>
      <c r="M943" s="15" t="s">
        <v>146</v>
      </c>
      <c r="N943" s="1" t="s">
        <v>147</v>
      </c>
      <c r="O943" s="1" t="s">
        <v>50</v>
      </c>
      <c r="P943" s="1" t="s">
        <v>50</v>
      </c>
      <c r="Q943" s="1" t="s">
        <v>479</v>
      </c>
      <c r="R943" s="1" t="s">
        <v>61</v>
      </c>
      <c r="S943" s="1" t="s">
        <v>62</v>
      </c>
      <c r="T943" s="1" t="s">
        <v>62</v>
      </c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1" t="s">
        <v>50</v>
      </c>
      <c r="AS943" s="1" t="s">
        <v>50</v>
      </c>
      <c r="AT943" s="2"/>
      <c r="AU943" s="1" t="s">
        <v>482</v>
      </c>
      <c r="AV943" s="2">
        <v>308</v>
      </c>
    </row>
    <row r="944" spans="1:48" ht="30" customHeight="1">
      <c r="A944" s="15"/>
      <c r="B944" s="15"/>
      <c r="C944" s="15"/>
      <c r="D944" s="13"/>
      <c r="E944" s="119"/>
      <c r="F944" s="14"/>
      <c r="G944" s="119"/>
      <c r="H944" s="14"/>
      <c r="I944" s="119"/>
      <c r="J944" s="14"/>
      <c r="K944" s="14"/>
      <c r="L944" s="14"/>
      <c r="M944" s="15"/>
      <c r="N944" s="1" t="s">
        <v>149</v>
      </c>
      <c r="O944" s="1" t="s">
        <v>50</v>
      </c>
      <c r="P944" s="1" t="s">
        <v>50</v>
      </c>
      <c r="Q944" s="1" t="s">
        <v>479</v>
      </c>
      <c r="R944" s="1" t="s">
        <v>61</v>
      </c>
      <c r="S944" s="1" t="s">
        <v>62</v>
      </c>
      <c r="T944" s="1" t="s">
        <v>62</v>
      </c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1" t="s">
        <v>50</v>
      </c>
      <c r="AS944" s="1" t="s">
        <v>50</v>
      </c>
      <c r="AT944" s="2"/>
      <c r="AU944" s="1" t="s">
        <v>483</v>
      </c>
      <c r="AV944" s="2">
        <v>309</v>
      </c>
    </row>
    <row r="945" spans="1:13" ht="30" customHeight="1">
      <c r="A945" s="13"/>
      <c r="B945" s="13"/>
      <c r="C945" s="13"/>
      <c r="D945" s="13"/>
      <c r="E945" s="119"/>
      <c r="F945" s="14"/>
      <c r="G945" s="119"/>
      <c r="H945" s="14"/>
      <c r="I945" s="119"/>
      <c r="J945" s="14"/>
      <c r="K945" s="14"/>
      <c r="L945" s="14"/>
      <c r="M945" s="13"/>
    </row>
    <row r="946" spans="1:13" ht="30" customHeight="1">
      <c r="A946" s="13"/>
      <c r="B946" s="13"/>
      <c r="C946" s="13"/>
      <c r="D946" s="13"/>
      <c r="E946" s="119"/>
      <c r="F946" s="14"/>
      <c r="G946" s="119"/>
      <c r="H946" s="14"/>
      <c r="I946" s="119"/>
      <c r="J946" s="14"/>
      <c r="K946" s="14"/>
      <c r="L946" s="14"/>
      <c r="M946" s="13"/>
    </row>
    <row r="947" spans="1:13" ht="30" customHeight="1">
      <c r="A947" s="13"/>
      <c r="B947" s="13"/>
      <c r="C947" s="13"/>
      <c r="D947" s="13"/>
      <c r="E947" s="119"/>
      <c r="F947" s="14"/>
      <c r="G947" s="119"/>
      <c r="H947" s="14"/>
      <c r="I947" s="119"/>
      <c r="J947" s="14"/>
      <c r="K947" s="14"/>
      <c r="L947" s="14"/>
      <c r="M947" s="13"/>
    </row>
    <row r="948" spans="1:13" ht="30" customHeight="1">
      <c r="A948" s="13"/>
      <c r="B948" s="13"/>
      <c r="C948" s="13"/>
      <c r="D948" s="13"/>
      <c r="E948" s="119"/>
      <c r="F948" s="14"/>
      <c r="G948" s="119"/>
      <c r="H948" s="14"/>
      <c r="I948" s="119"/>
      <c r="J948" s="14"/>
      <c r="K948" s="14"/>
      <c r="L948" s="14"/>
      <c r="M948" s="13"/>
    </row>
    <row r="949" spans="1:13" ht="30" customHeight="1">
      <c r="A949" s="13"/>
      <c r="B949" s="13"/>
      <c r="C949" s="13"/>
      <c r="D949" s="13"/>
      <c r="E949" s="119"/>
      <c r="F949" s="14"/>
      <c r="G949" s="119"/>
      <c r="H949" s="14"/>
      <c r="I949" s="119"/>
      <c r="J949" s="14"/>
      <c r="K949" s="14"/>
      <c r="L949" s="14"/>
      <c r="M949" s="13"/>
    </row>
    <row r="950" spans="1:13" ht="30" customHeight="1">
      <c r="A950" s="13"/>
      <c r="B950" s="13"/>
      <c r="C950" s="13"/>
      <c r="D950" s="13"/>
      <c r="E950" s="119"/>
      <c r="F950" s="14"/>
      <c r="G950" s="119"/>
      <c r="H950" s="14"/>
      <c r="I950" s="119"/>
      <c r="J950" s="14"/>
      <c r="K950" s="14"/>
      <c r="L950" s="14"/>
      <c r="M950" s="13"/>
    </row>
    <row r="951" spans="1:13" ht="30" customHeight="1">
      <c r="A951" s="13"/>
      <c r="B951" s="13"/>
      <c r="C951" s="13"/>
      <c r="D951" s="13"/>
      <c r="E951" s="119"/>
      <c r="F951" s="14"/>
      <c r="G951" s="119"/>
      <c r="H951" s="14"/>
      <c r="I951" s="119"/>
      <c r="J951" s="14"/>
      <c r="K951" s="14"/>
      <c r="L951" s="14"/>
      <c r="M951" s="13"/>
    </row>
    <row r="952" spans="1:13" ht="30" customHeight="1">
      <c r="A952" s="13"/>
      <c r="B952" s="13"/>
      <c r="C952" s="13"/>
      <c r="D952" s="13"/>
      <c r="E952" s="119"/>
      <c r="F952" s="14"/>
      <c r="G952" s="119"/>
      <c r="H952" s="14"/>
      <c r="I952" s="119"/>
      <c r="J952" s="14"/>
      <c r="K952" s="14"/>
      <c r="L952" s="14"/>
      <c r="M952" s="13"/>
    </row>
    <row r="953" spans="1:13" ht="30" customHeight="1">
      <c r="A953" s="13"/>
      <c r="B953" s="13"/>
      <c r="C953" s="13"/>
      <c r="D953" s="13"/>
      <c r="E953" s="119"/>
      <c r="F953" s="14"/>
      <c r="G953" s="119"/>
      <c r="H953" s="14"/>
      <c r="I953" s="119"/>
      <c r="J953" s="14"/>
      <c r="K953" s="14"/>
      <c r="L953" s="14"/>
      <c r="M953" s="13"/>
    </row>
    <row r="954" spans="1:13" ht="30" customHeight="1">
      <c r="A954" s="13"/>
      <c r="B954" s="13"/>
      <c r="C954" s="13"/>
      <c r="D954" s="13"/>
      <c r="E954" s="119"/>
      <c r="F954" s="14"/>
      <c r="G954" s="119"/>
      <c r="H954" s="14"/>
      <c r="I954" s="119"/>
      <c r="J954" s="14"/>
      <c r="K954" s="14"/>
      <c r="L954" s="14"/>
      <c r="M954" s="13"/>
    </row>
    <row r="955" spans="1:13" ht="30" customHeight="1">
      <c r="A955" s="13"/>
      <c r="B955" s="13"/>
      <c r="C955" s="13"/>
      <c r="D955" s="13"/>
      <c r="E955" s="119"/>
      <c r="F955" s="14"/>
      <c r="G955" s="119"/>
      <c r="H955" s="14"/>
      <c r="I955" s="119"/>
      <c r="J955" s="14"/>
      <c r="K955" s="14"/>
      <c r="L955" s="14"/>
      <c r="M955" s="13"/>
    </row>
    <row r="956" spans="1:13" ht="30" customHeight="1">
      <c r="A956" s="13"/>
      <c r="B956" s="13"/>
      <c r="C956" s="13"/>
      <c r="D956" s="13"/>
      <c r="E956" s="119"/>
      <c r="F956" s="14"/>
      <c r="G956" s="119"/>
      <c r="H956" s="14"/>
      <c r="I956" s="119"/>
      <c r="J956" s="14"/>
      <c r="K956" s="14"/>
      <c r="L956" s="14"/>
      <c r="M956" s="13"/>
    </row>
    <row r="957" spans="1:13" ht="30" customHeight="1">
      <c r="A957" s="13"/>
      <c r="B957" s="13"/>
      <c r="C957" s="13"/>
      <c r="D957" s="13"/>
      <c r="E957" s="119"/>
      <c r="F957" s="14"/>
      <c r="G957" s="119"/>
      <c r="H957" s="14"/>
      <c r="I957" s="119"/>
      <c r="J957" s="14"/>
      <c r="K957" s="14"/>
      <c r="L957" s="14"/>
      <c r="M957" s="13"/>
    </row>
    <row r="958" spans="1:13" ht="30" customHeight="1">
      <c r="A958" s="13"/>
      <c r="B958" s="13"/>
      <c r="C958" s="13"/>
      <c r="D958" s="13"/>
      <c r="E958" s="119"/>
      <c r="F958" s="14"/>
      <c r="G958" s="119"/>
      <c r="H958" s="14"/>
      <c r="I958" s="119"/>
      <c r="J958" s="14"/>
      <c r="K958" s="14"/>
      <c r="L958" s="14"/>
      <c r="M958" s="13"/>
    </row>
    <row r="959" spans="1:13" ht="30" customHeight="1">
      <c r="A959" s="13"/>
      <c r="B959" s="13"/>
      <c r="C959" s="13"/>
      <c r="D959" s="13"/>
      <c r="E959" s="119"/>
      <c r="F959" s="14"/>
      <c r="G959" s="119"/>
      <c r="H959" s="14"/>
      <c r="I959" s="119"/>
      <c r="J959" s="14"/>
      <c r="K959" s="14"/>
      <c r="L959" s="14"/>
      <c r="M959" s="13"/>
    </row>
    <row r="960" spans="1:13" ht="30" customHeight="1">
      <c r="A960" s="13"/>
      <c r="B960" s="13"/>
      <c r="C960" s="13"/>
      <c r="D960" s="13"/>
      <c r="E960" s="119"/>
      <c r="F960" s="14"/>
      <c r="G960" s="119"/>
      <c r="H960" s="14"/>
      <c r="I960" s="119"/>
      <c r="J960" s="14"/>
      <c r="K960" s="14"/>
      <c r="L960" s="14"/>
      <c r="M960" s="13"/>
    </row>
    <row r="961" spans="1:48" ht="30" customHeight="1">
      <c r="A961" s="13"/>
      <c r="B961" s="13"/>
      <c r="C961" s="13"/>
      <c r="D961" s="13"/>
      <c r="E961" s="119"/>
      <c r="F961" s="14"/>
      <c r="G961" s="119"/>
      <c r="H961" s="14"/>
      <c r="I961" s="119"/>
      <c r="J961" s="14"/>
      <c r="K961" s="14"/>
      <c r="L961" s="14"/>
      <c r="M961" s="13"/>
    </row>
    <row r="962" spans="1:48" ht="30" customHeight="1">
      <c r="A962" s="13"/>
      <c r="B962" s="13"/>
      <c r="C962" s="13"/>
      <c r="D962" s="13"/>
      <c r="E962" s="119"/>
      <c r="F962" s="14"/>
      <c r="G962" s="119"/>
      <c r="H962" s="14"/>
      <c r="I962" s="119"/>
      <c r="J962" s="14"/>
      <c r="K962" s="14"/>
      <c r="L962" s="14"/>
      <c r="M962" s="13"/>
    </row>
    <row r="963" spans="1:48" ht="30" customHeight="1">
      <c r="A963" s="15" t="s">
        <v>89</v>
      </c>
      <c r="B963" s="13"/>
      <c r="C963" s="13"/>
      <c r="D963" s="13"/>
      <c r="E963" s="119"/>
      <c r="F963" s="14">
        <f>SUMIF(AR941:AR962,"",F941:F962)</f>
        <v>0</v>
      </c>
      <c r="G963" s="119"/>
      <c r="H963" s="14">
        <f>SUMIF(AR941:AR962,"",H941:H962)</f>
        <v>0</v>
      </c>
      <c r="I963" s="119"/>
      <c r="J963" s="14">
        <f>SUMIF(AR941:AR962,"",J941:J962)</f>
        <v>0</v>
      </c>
      <c r="K963" s="14"/>
      <c r="L963" s="14">
        <f>SUMIF(AR941:AR962,"",L941:L962)</f>
        <v>0</v>
      </c>
      <c r="M963" s="13"/>
      <c r="N963" t="s">
        <v>90</v>
      </c>
    </row>
    <row r="964" spans="1:48" ht="30" customHeight="1">
      <c r="A964" s="15" t="s">
        <v>486</v>
      </c>
      <c r="B964" s="15" t="s">
        <v>50</v>
      </c>
      <c r="C964" s="13"/>
      <c r="D964" s="13"/>
      <c r="E964" s="119"/>
      <c r="F964" s="14"/>
      <c r="G964" s="119"/>
      <c r="H964" s="14"/>
      <c r="I964" s="119"/>
      <c r="J964" s="14"/>
      <c r="K964" s="14"/>
      <c r="L964" s="14"/>
      <c r="M964" s="13"/>
      <c r="N964" s="2"/>
      <c r="O964" s="2"/>
      <c r="P964" s="2"/>
      <c r="Q964" s="1" t="s">
        <v>487</v>
      </c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</row>
    <row r="965" spans="1:48" ht="30" customHeight="1">
      <c r="A965" s="15" t="s">
        <v>488</v>
      </c>
      <c r="B965" s="15" t="s">
        <v>489</v>
      </c>
      <c r="C965" s="15" t="s">
        <v>108</v>
      </c>
      <c r="D965" s="13">
        <v>2.2890000000000001</v>
      </c>
      <c r="E965" s="119"/>
      <c r="F965" s="14">
        <f>TRUNC(E965*D965, 0)</f>
        <v>0</v>
      </c>
      <c r="G965" s="119"/>
      <c r="H965" s="14">
        <f>TRUNC(G965*D965, 0)</f>
        <v>0</v>
      </c>
      <c r="I965" s="119"/>
      <c r="J965" s="14">
        <f>TRUNC(I965*D965, 0)</f>
        <v>0</v>
      </c>
      <c r="K965" s="14">
        <f>TRUNC(E965+G965+I965, 0)</f>
        <v>0</v>
      </c>
      <c r="L965" s="14">
        <f>TRUNC(F965+H965+J965, 0)</f>
        <v>0</v>
      </c>
      <c r="M965" s="15" t="s">
        <v>50</v>
      </c>
      <c r="N965" s="1" t="s">
        <v>490</v>
      </c>
      <c r="O965" s="1" t="s">
        <v>50</v>
      </c>
      <c r="P965" s="1" t="s">
        <v>50</v>
      </c>
      <c r="Q965" s="1" t="s">
        <v>487</v>
      </c>
      <c r="R965" s="1" t="s">
        <v>62</v>
      </c>
      <c r="S965" s="1" t="s">
        <v>62</v>
      </c>
      <c r="T965" s="1" t="s">
        <v>61</v>
      </c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1" t="s">
        <v>50</v>
      </c>
      <c r="AS965" s="1" t="s">
        <v>50</v>
      </c>
      <c r="AT965" s="2"/>
      <c r="AU965" s="1" t="s">
        <v>491</v>
      </c>
      <c r="AV965" s="2">
        <v>28</v>
      </c>
    </row>
    <row r="966" spans="1:48" ht="30" customHeight="1">
      <c r="A966" s="15" t="s">
        <v>492</v>
      </c>
      <c r="B966" s="15" t="s">
        <v>493</v>
      </c>
      <c r="C966" s="15" t="s">
        <v>108</v>
      </c>
      <c r="D966" s="13">
        <v>2.2890000000000001</v>
      </c>
      <c r="E966" s="119"/>
      <c r="F966" s="14">
        <f>TRUNC(E966*D966, 0)</f>
        <v>0</v>
      </c>
      <c r="G966" s="119"/>
      <c r="H966" s="14">
        <f>TRUNC(G966*D966, 0)</f>
        <v>0</v>
      </c>
      <c r="I966" s="119"/>
      <c r="J966" s="14">
        <f>TRUNC(I966*D966, 0)</f>
        <v>0</v>
      </c>
      <c r="K966" s="14">
        <f>TRUNC(E966+G966+I966, 0)</f>
        <v>0</v>
      </c>
      <c r="L966" s="14">
        <f>TRUNC(F966+H966+J966, 0)</f>
        <v>0</v>
      </c>
      <c r="M966" s="15" t="s">
        <v>50</v>
      </c>
      <c r="N966" s="1" t="s">
        <v>494</v>
      </c>
      <c r="O966" s="1" t="s">
        <v>50</v>
      </c>
      <c r="P966" s="1" t="s">
        <v>50</v>
      </c>
      <c r="Q966" s="1" t="s">
        <v>487</v>
      </c>
      <c r="R966" s="1" t="s">
        <v>62</v>
      </c>
      <c r="S966" s="1" t="s">
        <v>62</v>
      </c>
      <c r="T966" s="1" t="s">
        <v>61</v>
      </c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1" t="s">
        <v>50</v>
      </c>
      <c r="AS966" s="1" t="s">
        <v>50</v>
      </c>
      <c r="AT966" s="2"/>
      <c r="AU966" s="1" t="s">
        <v>495</v>
      </c>
      <c r="AV966" s="2">
        <v>30</v>
      </c>
    </row>
    <row r="967" spans="1:48" ht="30" customHeight="1">
      <c r="A967" s="13"/>
      <c r="B967" s="13"/>
      <c r="C967" s="13"/>
      <c r="D967" s="13"/>
      <c r="E967" s="119"/>
      <c r="F967" s="14"/>
      <c r="G967" s="119"/>
      <c r="H967" s="14"/>
      <c r="I967" s="119"/>
      <c r="J967" s="14"/>
      <c r="K967" s="14"/>
      <c r="L967" s="14"/>
      <c r="M967" s="13"/>
    </row>
    <row r="968" spans="1:48" ht="30" customHeight="1">
      <c r="A968" s="13"/>
      <c r="B968" s="13"/>
      <c r="C968" s="13"/>
      <c r="D968" s="13"/>
      <c r="E968" s="119"/>
      <c r="F968" s="14"/>
      <c r="G968" s="119"/>
      <c r="H968" s="14"/>
      <c r="I968" s="119"/>
      <c r="J968" s="14"/>
      <c r="K968" s="14"/>
      <c r="L968" s="14"/>
      <c r="M968" s="13"/>
    </row>
    <row r="969" spans="1:48" ht="30" customHeight="1">
      <c r="A969" s="13"/>
      <c r="B969" s="13"/>
      <c r="C969" s="13"/>
      <c r="D969" s="13"/>
      <c r="E969" s="119"/>
      <c r="F969" s="14"/>
      <c r="G969" s="119"/>
      <c r="H969" s="14"/>
      <c r="I969" s="119"/>
      <c r="J969" s="14"/>
      <c r="K969" s="14"/>
      <c r="L969" s="14"/>
      <c r="M969" s="13"/>
    </row>
    <row r="970" spans="1:48" ht="30" customHeight="1">
      <c r="A970" s="13"/>
      <c r="B970" s="13"/>
      <c r="C970" s="13"/>
      <c r="D970" s="13"/>
      <c r="E970" s="119"/>
      <c r="F970" s="14"/>
      <c r="G970" s="119"/>
      <c r="H970" s="14"/>
      <c r="I970" s="119"/>
      <c r="J970" s="14"/>
      <c r="K970" s="14"/>
      <c r="L970" s="14"/>
      <c r="M970" s="13"/>
    </row>
    <row r="971" spans="1:48" ht="30" customHeight="1">
      <c r="A971" s="13"/>
      <c r="B971" s="13"/>
      <c r="C971" s="13"/>
      <c r="D971" s="13"/>
      <c r="E971" s="119"/>
      <c r="F971" s="14"/>
      <c r="G971" s="119"/>
      <c r="H971" s="14"/>
      <c r="I971" s="119"/>
      <c r="J971" s="14"/>
      <c r="K971" s="14"/>
      <c r="L971" s="14"/>
      <c r="M971" s="13"/>
    </row>
    <row r="972" spans="1:48" ht="30" customHeight="1">
      <c r="A972" s="13"/>
      <c r="B972" s="13"/>
      <c r="C972" s="13"/>
      <c r="D972" s="13"/>
      <c r="E972" s="119"/>
      <c r="F972" s="14"/>
      <c r="G972" s="119"/>
      <c r="H972" s="14"/>
      <c r="I972" s="119"/>
      <c r="J972" s="14"/>
      <c r="K972" s="14"/>
      <c r="L972" s="14"/>
      <c r="M972" s="13"/>
    </row>
    <row r="973" spans="1:48" ht="30" customHeight="1">
      <c r="A973" s="13"/>
      <c r="B973" s="13"/>
      <c r="C973" s="13"/>
      <c r="D973" s="13"/>
      <c r="E973" s="119"/>
      <c r="F973" s="14"/>
      <c r="G973" s="119"/>
      <c r="H973" s="14"/>
      <c r="I973" s="119"/>
      <c r="J973" s="14"/>
      <c r="K973" s="14"/>
      <c r="L973" s="14"/>
      <c r="M973" s="13"/>
    </row>
    <row r="974" spans="1:48" ht="30" customHeight="1">
      <c r="A974" s="13"/>
      <c r="B974" s="13"/>
      <c r="C974" s="13"/>
      <c r="D974" s="13"/>
      <c r="E974" s="119"/>
      <c r="F974" s="14"/>
      <c r="G974" s="119"/>
      <c r="H974" s="14"/>
      <c r="I974" s="119"/>
      <c r="J974" s="14"/>
      <c r="K974" s="14"/>
      <c r="L974" s="14"/>
      <c r="M974" s="13"/>
    </row>
    <row r="975" spans="1:48" ht="30" customHeight="1">
      <c r="A975" s="13"/>
      <c r="B975" s="13"/>
      <c r="C975" s="13"/>
      <c r="D975" s="13"/>
      <c r="E975" s="119"/>
      <c r="F975" s="14"/>
      <c r="G975" s="119"/>
      <c r="H975" s="14"/>
      <c r="I975" s="119"/>
      <c r="J975" s="14"/>
      <c r="K975" s="14"/>
      <c r="L975" s="14"/>
      <c r="M975" s="13"/>
    </row>
    <row r="976" spans="1:48" ht="30" customHeight="1">
      <c r="A976" s="13"/>
      <c r="B976" s="13"/>
      <c r="C976" s="13"/>
      <c r="D976" s="13"/>
      <c r="E976" s="119"/>
      <c r="F976" s="14"/>
      <c r="G976" s="119"/>
      <c r="H976" s="14"/>
      <c r="I976" s="119"/>
      <c r="J976" s="14"/>
      <c r="K976" s="14"/>
      <c r="L976" s="14"/>
      <c r="M976" s="13"/>
    </row>
    <row r="977" spans="1:48" ht="30" customHeight="1">
      <c r="A977" s="13"/>
      <c r="B977" s="13"/>
      <c r="C977" s="13"/>
      <c r="D977" s="13"/>
      <c r="E977" s="119"/>
      <c r="F977" s="14"/>
      <c r="G977" s="119"/>
      <c r="H977" s="14"/>
      <c r="I977" s="119"/>
      <c r="J977" s="14"/>
      <c r="K977" s="14"/>
      <c r="L977" s="14"/>
      <c r="M977" s="13"/>
    </row>
    <row r="978" spans="1:48" ht="30" customHeight="1">
      <c r="A978" s="13"/>
      <c r="B978" s="13"/>
      <c r="C978" s="13"/>
      <c r="D978" s="13"/>
      <c r="E978" s="119"/>
      <c r="F978" s="14"/>
      <c r="G978" s="119"/>
      <c r="H978" s="14"/>
      <c r="I978" s="119"/>
      <c r="J978" s="14"/>
      <c r="K978" s="14"/>
      <c r="L978" s="14"/>
      <c r="M978" s="13"/>
    </row>
    <row r="979" spans="1:48" ht="30" customHeight="1">
      <c r="A979" s="13"/>
      <c r="B979" s="13"/>
      <c r="C979" s="13"/>
      <c r="D979" s="13"/>
      <c r="E979" s="119"/>
      <c r="F979" s="14"/>
      <c r="G979" s="119"/>
      <c r="H979" s="14"/>
      <c r="I979" s="119"/>
      <c r="J979" s="14"/>
      <c r="K979" s="14"/>
      <c r="L979" s="14"/>
      <c r="M979" s="13"/>
    </row>
    <row r="980" spans="1:48" ht="30" customHeight="1">
      <c r="A980" s="13"/>
      <c r="B980" s="13"/>
      <c r="C980" s="13"/>
      <c r="D980" s="13"/>
      <c r="E980" s="119"/>
      <c r="F980" s="14"/>
      <c r="G980" s="119"/>
      <c r="H980" s="14"/>
      <c r="I980" s="119"/>
      <c r="J980" s="14"/>
      <c r="K980" s="14"/>
      <c r="L980" s="14"/>
      <c r="M980" s="13"/>
    </row>
    <row r="981" spans="1:48" ht="30" customHeight="1">
      <c r="A981" s="13"/>
      <c r="B981" s="13"/>
      <c r="C981" s="13"/>
      <c r="D981" s="13"/>
      <c r="E981" s="119"/>
      <c r="F981" s="14"/>
      <c r="G981" s="119"/>
      <c r="H981" s="14"/>
      <c r="I981" s="119"/>
      <c r="J981" s="14"/>
      <c r="K981" s="14"/>
      <c r="L981" s="14"/>
      <c r="M981" s="13"/>
    </row>
    <row r="982" spans="1:48" ht="30" customHeight="1">
      <c r="A982" s="13"/>
      <c r="B982" s="13"/>
      <c r="C982" s="13"/>
      <c r="D982" s="13"/>
      <c r="E982" s="119"/>
      <c r="F982" s="14"/>
      <c r="G982" s="119"/>
      <c r="H982" s="14"/>
      <c r="I982" s="119"/>
      <c r="J982" s="14"/>
      <c r="K982" s="14"/>
      <c r="L982" s="14"/>
      <c r="M982" s="13"/>
    </row>
    <row r="983" spans="1:48" ht="30" customHeight="1">
      <c r="A983" s="13"/>
      <c r="B983" s="13"/>
      <c r="C983" s="13"/>
      <c r="D983" s="13"/>
      <c r="E983" s="119"/>
      <c r="F983" s="14"/>
      <c r="G983" s="119"/>
      <c r="H983" s="14"/>
      <c r="I983" s="119"/>
      <c r="J983" s="14"/>
      <c r="K983" s="14"/>
      <c r="L983" s="14"/>
      <c r="M983" s="13"/>
    </row>
    <row r="984" spans="1:48" ht="30" customHeight="1">
      <c r="A984" s="13"/>
      <c r="B984" s="13"/>
      <c r="C984" s="13"/>
      <c r="D984" s="13"/>
      <c r="E984" s="119"/>
      <c r="F984" s="14"/>
      <c r="G984" s="119"/>
      <c r="H984" s="14"/>
      <c r="I984" s="119"/>
      <c r="J984" s="14"/>
      <c r="K984" s="14"/>
      <c r="L984" s="14"/>
      <c r="M984" s="13"/>
    </row>
    <row r="985" spans="1:48" ht="30" customHeight="1">
      <c r="A985" s="13"/>
      <c r="B985" s="13"/>
      <c r="C985" s="13"/>
      <c r="D985" s="13"/>
      <c r="E985" s="119"/>
      <c r="F985" s="14"/>
      <c r="G985" s="119"/>
      <c r="H985" s="14"/>
      <c r="I985" s="119"/>
      <c r="J985" s="14"/>
      <c r="K985" s="14"/>
      <c r="L985" s="14"/>
      <c r="M985" s="13"/>
    </row>
    <row r="986" spans="1:48" ht="30" customHeight="1">
      <c r="A986" s="13"/>
      <c r="B986" s="13"/>
      <c r="C986" s="13"/>
      <c r="D986" s="13"/>
      <c r="E986" s="119"/>
      <c r="F986" s="14"/>
      <c r="G986" s="119"/>
      <c r="H986" s="14"/>
      <c r="I986" s="119"/>
      <c r="J986" s="14"/>
      <c r="K986" s="14"/>
      <c r="L986" s="14"/>
      <c r="M986" s="13"/>
    </row>
    <row r="987" spans="1:48" ht="30" customHeight="1">
      <c r="A987" s="15" t="s">
        <v>89</v>
      </c>
      <c r="B987" s="13"/>
      <c r="C987" s="13"/>
      <c r="D987" s="13"/>
      <c r="E987" s="119"/>
      <c r="F987" s="14">
        <f>SUMIF(AR965:AR986,"",F965:F986)</f>
        <v>0</v>
      </c>
      <c r="G987" s="119"/>
      <c r="H987" s="14">
        <f>SUMIF(AR965:AR986,"",H965:H986)</f>
        <v>0</v>
      </c>
      <c r="I987" s="119"/>
      <c r="J987" s="14">
        <f>SUMIF(AR965:AR986,"",J965:J986)</f>
        <v>0</v>
      </c>
      <c r="K987" s="14"/>
      <c r="L987" s="14">
        <f>SUMIF(AR965:AR986,"",L965:L986)</f>
        <v>0</v>
      </c>
      <c r="M987" s="13"/>
      <c r="N987" t="s">
        <v>90</v>
      </c>
    </row>
    <row r="988" spans="1:48" ht="30" customHeight="1">
      <c r="A988" s="15" t="s">
        <v>496</v>
      </c>
      <c r="B988" s="15" t="s">
        <v>50</v>
      </c>
      <c r="C988" s="13"/>
      <c r="D988" s="13"/>
      <c r="E988" s="119"/>
      <c r="F988" s="14"/>
      <c r="G988" s="119"/>
      <c r="H988" s="14"/>
      <c r="I988" s="119"/>
      <c r="J988" s="14"/>
      <c r="K988" s="14"/>
      <c r="L988" s="14"/>
      <c r="M988" s="13"/>
      <c r="N988" s="2"/>
      <c r="O988" s="2"/>
      <c r="P988" s="2"/>
      <c r="Q988" s="1" t="s">
        <v>497</v>
      </c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Q988" s="2"/>
      <c r="AR988" s="2"/>
      <c r="AS988" s="2"/>
      <c r="AT988" s="2"/>
      <c r="AU988" s="2"/>
      <c r="AV988" s="2"/>
    </row>
    <row r="989" spans="1:48" ht="30" customHeight="1">
      <c r="A989" s="15" t="s">
        <v>488</v>
      </c>
      <c r="B989" s="15" t="s">
        <v>489</v>
      </c>
      <c r="C989" s="15" t="s">
        <v>108</v>
      </c>
      <c r="D989" s="13">
        <v>0.748</v>
      </c>
      <c r="E989" s="119"/>
      <c r="F989" s="14">
        <f>TRUNC(E989*D989, 0)</f>
        <v>0</v>
      </c>
      <c r="G989" s="119"/>
      <c r="H989" s="14">
        <f>TRUNC(G989*D989, 0)</f>
        <v>0</v>
      </c>
      <c r="I989" s="119"/>
      <c r="J989" s="14">
        <f>TRUNC(I989*D989, 0)</f>
        <v>0</v>
      </c>
      <c r="K989" s="14">
        <f>TRUNC(E989+G989+I989, 0)</f>
        <v>0</v>
      </c>
      <c r="L989" s="14">
        <f>TRUNC(F989+H989+J989, 0)</f>
        <v>0</v>
      </c>
      <c r="M989" s="15" t="s">
        <v>50</v>
      </c>
      <c r="N989" s="1" t="s">
        <v>490</v>
      </c>
      <c r="O989" s="1" t="s">
        <v>50</v>
      </c>
      <c r="P989" s="1" t="s">
        <v>50</v>
      </c>
      <c r="Q989" s="1" t="s">
        <v>497</v>
      </c>
      <c r="R989" s="1" t="s">
        <v>62</v>
      </c>
      <c r="S989" s="1" t="s">
        <v>62</v>
      </c>
      <c r="T989" s="1" t="s">
        <v>61</v>
      </c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  <c r="AR989" s="1" t="s">
        <v>50</v>
      </c>
      <c r="AS989" s="1" t="s">
        <v>50</v>
      </c>
      <c r="AT989" s="2"/>
      <c r="AU989" s="1" t="s">
        <v>498</v>
      </c>
      <c r="AV989" s="2">
        <v>50</v>
      </c>
    </row>
    <row r="990" spans="1:48" ht="30" customHeight="1">
      <c r="A990" s="15" t="s">
        <v>492</v>
      </c>
      <c r="B990" s="15" t="s">
        <v>493</v>
      </c>
      <c r="C990" s="15" t="s">
        <v>108</v>
      </c>
      <c r="D990" s="13">
        <v>0.748</v>
      </c>
      <c r="E990" s="119"/>
      <c r="F990" s="14">
        <f>TRUNC(E990*D990, 0)</f>
        <v>0</v>
      </c>
      <c r="G990" s="119"/>
      <c r="H990" s="14">
        <f>TRUNC(G990*D990, 0)</f>
        <v>0</v>
      </c>
      <c r="I990" s="119"/>
      <c r="J990" s="14">
        <f>TRUNC(I990*D990, 0)</f>
        <v>0</v>
      </c>
      <c r="K990" s="14">
        <f>TRUNC(E990+G990+I990, 0)</f>
        <v>0</v>
      </c>
      <c r="L990" s="14">
        <f>TRUNC(F990+H990+J990, 0)</f>
        <v>0</v>
      </c>
      <c r="M990" s="15" t="s">
        <v>50</v>
      </c>
      <c r="N990" s="1" t="s">
        <v>494</v>
      </c>
      <c r="O990" s="1" t="s">
        <v>50</v>
      </c>
      <c r="P990" s="1" t="s">
        <v>50</v>
      </c>
      <c r="Q990" s="1" t="s">
        <v>497</v>
      </c>
      <c r="R990" s="1" t="s">
        <v>62</v>
      </c>
      <c r="S990" s="1" t="s">
        <v>62</v>
      </c>
      <c r="T990" s="1" t="s">
        <v>61</v>
      </c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Q990" s="2"/>
      <c r="AR990" s="1" t="s">
        <v>50</v>
      </c>
      <c r="AS990" s="1" t="s">
        <v>50</v>
      </c>
      <c r="AT990" s="2"/>
      <c r="AU990" s="1" t="s">
        <v>499</v>
      </c>
      <c r="AV990" s="2">
        <v>52</v>
      </c>
    </row>
    <row r="991" spans="1:48" ht="30" customHeight="1">
      <c r="A991" s="13"/>
      <c r="B991" s="13"/>
      <c r="C991" s="13"/>
      <c r="D991" s="13"/>
      <c r="E991" s="119"/>
      <c r="F991" s="14"/>
      <c r="G991" s="119"/>
      <c r="H991" s="14"/>
      <c r="I991" s="119"/>
      <c r="J991" s="14"/>
      <c r="K991" s="14"/>
      <c r="L991" s="14"/>
      <c r="M991" s="13"/>
    </row>
    <row r="992" spans="1:48" ht="30" customHeight="1">
      <c r="A992" s="13"/>
      <c r="B992" s="13"/>
      <c r="C992" s="13"/>
      <c r="D992" s="13"/>
      <c r="E992" s="119"/>
      <c r="F992" s="14"/>
      <c r="G992" s="119"/>
      <c r="H992" s="14"/>
      <c r="I992" s="119"/>
      <c r="J992" s="14"/>
      <c r="K992" s="14"/>
      <c r="L992" s="14"/>
      <c r="M992" s="13"/>
    </row>
    <row r="993" spans="1:13" ht="30" customHeight="1">
      <c r="A993" s="13"/>
      <c r="B993" s="13"/>
      <c r="C993" s="13"/>
      <c r="D993" s="13"/>
      <c r="E993" s="119"/>
      <c r="F993" s="14"/>
      <c r="G993" s="119"/>
      <c r="H993" s="14"/>
      <c r="I993" s="119"/>
      <c r="J993" s="14"/>
      <c r="K993" s="14"/>
      <c r="L993" s="14"/>
      <c r="M993" s="13"/>
    </row>
    <row r="994" spans="1:13" ht="30" customHeight="1">
      <c r="A994" s="13"/>
      <c r="B994" s="13"/>
      <c r="C994" s="13"/>
      <c r="D994" s="13"/>
      <c r="E994" s="119"/>
      <c r="F994" s="14"/>
      <c r="G994" s="119"/>
      <c r="H994" s="14"/>
      <c r="I994" s="119"/>
      <c r="J994" s="14"/>
      <c r="K994" s="14"/>
      <c r="L994" s="14"/>
      <c r="M994" s="13"/>
    </row>
    <row r="995" spans="1:13" ht="30" customHeight="1">
      <c r="A995" s="13"/>
      <c r="B995" s="13"/>
      <c r="C995" s="13"/>
      <c r="D995" s="13"/>
      <c r="E995" s="119"/>
      <c r="F995" s="14"/>
      <c r="G995" s="119"/>
      <c r="H995" s="14"/>
      <c r="I995" s="119"/>
      <c r="J995" s="14"/>
      <c r="K995" s="14"/>
      <c r="L995" s="14"/>
      <c r="M995" s="13"/>
    </row>
    <row r="996" spans="1:13" ht="30" customHeight="1">
      <c r="A996" s="13"/>
      <c r="B996" s="13"/>
      <c r="C996" s="13"/>
      <c r="D996" s="13"/>
      <c r="E996" s="119"/>
      <c r="F996" s="14"/>
      <c r="G996" s="119"/>
      <c r="H996" s="14"/>
      <c r="I996" s="119"/>
      <c r="J996" s="14"/>
      <c r="K996" s="14"/>
      <c r="L996" s="14"/>
      <c r="M996" s="13"/>
    </row>
    <row r="997" spans="1:13" ht="30" customHeight="1">
      <c r="A997" s="13"/>
      <c r="B997" s="13"/>
      <c r="C997" s="13"/>
      <c r="D997" s="13"/>
      <c r="E997" s="119"/>
      <c r="F997" s="14"/>
      <c r="G997" s="119"/>
      <c r="H997" s="14"/>
      <c r="I997" s="119"/>
      <c r="J997" s="14"/>
      <c r="K997" s="14"/>
      <c r="L997" s="14"/>
      <c r="M997" s="13"/>
    </row>
    <row r="998" spans="1:13" ht="30" customHeight="1">
      <c r="A998" s="13"/>
      <c r="B998" s="13"/>
      <c r="C998" s="13"/>
      <c r="D998" s="13"/>
      <c r="E998" s="119"/>
      <c r="F998" s="14"/>
      <c r="G998" s="119"/>
      <c r="H998" s="14"/>
      <c r="I998" s="119"/>
      <c r="J998" s="14"/>
      <c r="K998" s="14"/>
      <c r="L998" s="14"/>
      <c r="M998" s="13"/>
    </row>
    <row r="999" spans="1:13" ht="30" customHeight="1">
      <c r="A999" s="13"/>
      <c r="B999" s="13"/>
      <c r="C999" s="13"/>
      <c r="D999" s="13"/>
      <c r="E999" s="119"/>
      <c r="F999" s="14"/>
      <c r="G999" s="119"/>
      <c r="H999" s="14"/>
      <c r="I999" s="119"/>
      <c r="J999" s="14"/>
      <c r="K999" s="14"/>
      <c r="L999" s="14"/>
      <c r="M999" s="13"/>
    </row>
    <row r="1000" spans="1:13" ht="30" customHeight="1">
      <c r="A1000" s="13"/>
      <c r="B1000" s="13"/>
      <c r="C1000" s="13"/>
      <c r="D1000" s="13"/>
      <c r="E1000" s="119"/>
      <c r="F1000" s="14"/>
      <c r="G1000" s="119"/>
      <c r="H1000" s="14"/>
      <c r="I1000" s="119"/>
      <c r="J1000" s="14"/>
      <c r="K1000" s="14"/>
      <c r="L1000" s="14"/>
      <c r="M1000" s="13"/>
    </row>
    <row r="1001" spans="1:13" ht="30" customHeight="1">
      <c r="A1001" s="13"/>
      <c r="B1001" s="13"/>
      <c r="C1001" s="13"/>
      <c r="D1001" s="13"/>
      <c r="E1001" s="119"/>
      <c r="F1001" s="14"/>
      <c r="G1001" s="119"/>
      <c r="H1001" s="14"/>
      <c r="I1001" s="119"/>
      <c r="J1001" s="14"/>
      <c r="K1001" s="14"/>
      <c r="L1001" s="14"/>
      <c r="M1001" s="13"/>
    </row>
    <row r="1002" spans="1:13" ht="30" customHeight="1">
      <c r="A1002" s="13"/>
      <c r="B1002" s="13"/>
      <c r="C1002" s="13"/>
      <c r="D1002" s="13"/>
      <c r="E1002" s="119"/>
      <c r="F1002" s="14"/>
      <c r="G1002" s="119"/>
      <c r="H1002" s="14"/>
      <c r="I1002" s="119"/>
      <c r="J1002" s="14"/>
      <c r="K1002" s="14"/>
      <c r="L1002" s="14"/>
      <c r="M1002" s="13"/>
    </row>
    <row r="1003" spans="1:13" ht="30" customHeight="1">
      <c r="A1003" s="13"/>
      <c r="B1003" s="13"/>
      <c r="C1003" s="13"/>
      <c r="D1003" s="13"/>
      <c r="E1003" s="119"/>
      <c r="F1003" s="14"/>
      <c r="G1003" s="119"/>
      <c r="H1003" s="14"/>
      <c r="I1003" s="119"/>
      <c r="J1003" s="14"/>
      <c r="K1003" s="14"/>
      <c r="L1003" s="14"/>
      <c r="M1003" s="13"/>
    </row>
    <row r="1004" spans="1:13" ht="30" customHeight="1">
      <c r="A1004" s="13"/>
      <c r="B1004" s="13"/>
      <c r="C1004" s="13"/>
      <c r="D1004" s="13"/>
      <c r="E1004" s="119"/>
      <c r="F1004" s="14"/>
      <c r="G1004" s="119"/>
      <c r="H1004" s="14"/>
      <c r="I1004" s="119"/>
      <c r="J1004" s="14"/>
      <c r="K1004" s="14"/>
      <c r="L1004" s="14"/>
      <c r="M1004" s="13"/>
    </row>
    <row r="1005" spans="1:13" ht="30" customHeight="1">
      <c r="A1005" s="13"/>
      <c r="B1005" s="13"/>
      <c r="C1005" s="13"/>
      <c r="D1005" s="13"/>
      <c r="E1005" s="119"/>
      <c r="F1005" s="14"/>
      <c r="G1005" s="119"/>
      <c r="H1005" s="14"/>
      <c r="I1005" s="119"/>
      <c r="J1005" s="14"/>
      <c r="K1005" s="14"/>
      <c r="L1005" s="14"/>
      <c r="M1005" s="13"/>
    </row>
    <row r="1006" spans="1:13" ht="30" customHeight="1">
      <c r="A1006" s="13"/>
      <c r="B1006" s="13"/>
      <c r="C1006" s="13"/>
      <c r="D1006" s="13"/>
      <c r="E1006" s="119"/>
      <c r="F1006" s="14"/>
      <c r="G1006" s="119"/>
      <c r="H1006" s="14"/>
      <c r="I1006" s="119"/>
      <c r="J1006" s="14"/>
      <c r="K1006" s="14"/>
      <c r="L1006" s="14"/>
      <c r="M1006" s="13"/>
    </row>
    <row r="1007" spans="1:13" ht="30" customHeight="1">
      <c r="A1007" s="13"/>
      <c r="B1007" s="13"/>
      <c r="C1007" s="13"/>
      <c r="D1007" s="13"/>
      <c r="E1007" s="119"/>
      <c r="F1007" s="14"/>
      <c r="G1007" s="119"/>
      <c r="H1007" s="14"/>
      <c r="I1007" s="119"/>
      <c r="J1007" s="14"/>
      <c r="K1007" s="14"/>
      <c r="L1007" s="14"/>
      <c r="M1007" s="13"/>
    </row>
    <row r="1008" spans="1:13" ht="30" customHeight="1">
      <c r="A1008" s="13"/>
      <c r="B1008" s="13"/>
      <c r="C1008" s="13"/>
      <c r="D1008" s="13"/>
      <c r="E1008" s="119"/>
      <c r="F1008" s="14"/>
      <c r="G1008" s="119"/>
      <c r="H1008" s="14"/>
      <c r="I1008" s="119"/>
      <c r="J1008" s="14"/>
      <c r="K1008" s="14"/>
      <c r="L1008" s="14"/>
      <c r="M1008" s="13"/>
    </row>
    <row r="1009" spans="1:48" ht="30" customHeight="1">
      <c r="A1009" s="13"/>
      <c r="B1009" s="13"/>
      <c r="C1009" s="13"/>
      <c r="D1009" s="13"/>
      <c r="E1009" s="119"/>
      <c r="F1009" s="14"/>
      <c r="G1009" s="119"/>
      <c r="H1009" s="14"/>
      <c r="I1009" s="119"/>
      <c r="J1009" s="14"/>
      <c r="K1009" s="14"/>
      <c r="L1009" s="14"/>
      <c r="M1009" s="13"/>
    </row>
    <row r="1010" spans="1:48" ht="30" customHeight="1">
      <c r="A1010" s="13"/>
      <c r="B1010" s="13"/>
      <c r="C1010" s="13"/>
      <c r="D1010" s="13"/>
      <c r="E1010" s="119"/>
      <c r="F1010" s="14"/>
      <c r="G1010" s="119"/>
      <c r="H1010" s="14"/>
      <c r="I1010" s="119"/>
      <c r="J1010" s="14"/>
      <c r="K1010" s="14"/>
      <c r="L1010" s="14"/>
      <c r="M1010" s="13"/>
    </row>
    <row r="1011" spans="1:48" ht="30" customHeight="1">
      <c r="A1011" s="15" t="s">
        <v>89</v>
      </c>
      <c r="B1011" s="13"/>
      <c r="C1011" s="13"/>
      <c r="D1011" s="13"/>
      <c r="E1011" s="119"/>
      <c r="F1011" s="14">
        <f>SUMIF(AR989:AR1010,"",F989:F1010)</f>
        <v>0</v>
      </c>
      <c r="G1011" s="119"/>
      <c r="H1011" s="14">
        <f>SUMIF(AR989:AR1010,"",H989:H1010)</f>
        <v>0</v>
      </c>
      <c r="I1011" s="119"/>
      <c r="J1011" s="14">
        <f>SUMIF(AR989:AR1010,"",J989:J1010)</f>
        <v>0</v>
      </c>
      <c r="K1011" s="14"/>
      <c r="L1011" s="14">
        <f>SUMIF(AR989:AR1010,"",L989:L1010)</f>
        <v>0</v>
      </c>
      <c r="M1011" s="13"/>
      <c r="N1011" t="s">
        <v>90</v>
      </c>
    </row>
    <row r="1012" spans="1:48" ht="30" customHeight="1">
      <c r="A1012" s="15" t="s">
        <v>500</v>
      </c>
      <c r="B1012" s="15" t="s">
        <v>50</v>
      </c>
      <c r="C1012" s="13"/>
      <c r="D1012" s="13"/>
      <c r="E1012" s="119"/>
      <c r="F1012" s="14"/>
      <c r="G1012" s="119"/>
      <c r="H1012" s="14"/>
      <c r="I1012" s="119"/>
      <c r="J1012" s="14"/>
      <c r="K1012" s="14"/>
      <c r="L1012" s="14"/>
      <c r="M1012" s="13"/>
      <c r="N1012" s="2"/>
      <c r="O1012" s="2"/>
      <c r="P1012" s="2"/>
      <c r="Q1012" s="1" t="s">
        <v>501</v>
      </c>
      <c r="R1012" s="2"/>
      <c r="S1012" s="2"/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  <c r="AE1012" s="2"/>
      <c r="AF1012" s="2"/>
      <c r="AG1012" s="2"/>
      <c r="AH1012" s="2"/>
      <c r="AI1012" s="2"/>
      <c r="AJ1012" s="2"/>
      <c r="AK1012" s="2"/>
      <c r="AL1012" s="2"/>
      <c r="AM1012" s="2"/>
      <c r="AN1012" s="2"/>
      <c r="AO1012" s="2"/>
      <c r="AP1012" s="2"/>
      <c r="AQ1012" s="2"/>
      <c r="AR1012" s="2"/>
      <c r="AS1012" s="2"/>
      <c r="AT1012" s="2"/>
      <c r="AU1012" s="2"/>
      <c r="AV1012" s="2"/>
    </row>
    <row r="1013" spans="1:48" ht="30" customHeight="1">
      <c r="A1013" s="15" t="s">
        <v>488</v>
      </c>
      <c r="B1013" s="15" t="s">
        <v>489</v>
      </c>
      <c r="C1013" s="15" t="s">
        <v>108</v>
      </c>
      <c r="D1013" s="13">
        <v>2.1059999999999999</v>
      </c>
      <c r="E1013" s="119"/>
      <c r="F1013" s="14">
        <f>TRUNC(E1013*D1013, 0)</f>
        <v>0</v>
      </c>
      <c r="G1013" s="119"/>
      <c r="H1013" s="14">
        <f>TRUNC(G1013*D1013, 0)</f>
        <v>0</v>
      </c>
      <c r="I1013" s="119"/>
      <c r="J1013" s="14">
        <f>TRUNC(I1013*D1013, 0)</f>
        <v>0</v>
      </c>
      <c r="K1013" s="14">
        <f>TRUNC(E1013+G1013+I1013, 0)</f>
        <v>0</v>
      </c>
      <c r="L1013" s="14">
        <f>TRUNC(F1013+H1013+J1013, 0)</f>
        <v>0</v>
      </c>
      <c r="M1013" s="15" t="s">
        <v>50</v>
      </c>
      <c r="N1013" s="1" t="s">
        <v>490</v>
      </c>
      <c r="O1013" s="1" t="s">
        <v>50</v>
      </c>
      <c r="P1013" s="1" t="s">
        <v>50</v>
      </c>
      <c r="Q1013" s="1" t="s">
        <v>501</v>
      </c>
      <c r="R1013" s="1" t="s">
        <v>62</v>
      </c>
      <c r="S1013" s="1" t="s">
        <v>62</v>
      </c>
      <c r="T1013" s="1" t="s">
        <v>61</v>
      </c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  <c r="AE1013" s="2"/>
      <c r="AF1013" s="2"/>
      <c r="AG1013" s="2"/>
      <c r="AH1013" s="2"/>
      <c r="AI1013" s="2"/>
      <c r="AJ1013" s="2"/>
      <c r="AK1013" s="2"/>
      <c r="AL1013" s="2"/>
      <c r="AM1013" s="2"/>
      <c r="AN1013" s="2"/>
      <c r="AO1013" s="2"/>
      <c r="AP1013" s="2"/>
      <c r="AQ1013" s="2"/>
      <c r="AR1013" s="1" t="s">
        <v>50</v>
      </c>
      <c r="AS1013" s="1" t="s">
        <v>50</v>
      </c>
      <c r="AT1013" s="2"/>
      <c r="AU1013" s="1" t="s">
        <v>502</v>
      </c>
      <c r="AV1013" s="2">
        <v>74</v>
      </c>
    </row>
    <row r="1014" spans="1:48" ht="30" customHeight="1">
      <c r="A1014" s="15" t="s">
        <v>492</v>
      </c>
      <c r="B1014" s="15" t="s">
        <v>493</v>
      </c>
      <c r="C1014" s="15" t="s">
        <v>108</v>
      </c>
      <c r="D1014" s="13">
        <v>2.1059999999999999</v>
      </c>
      <c r="E1014" s="119"/>
      <c r="F1014" s="14">
        <f>TRUNC(E1014*D1014, 0)</f>
        <v>0</v>
      </c>
      <c r="G1014" s="119"/>
      <c r="H1014" s="14">
        <f>TRUNC(G1014*D1014, 0)</f>
        <v>0</v>
      </c>
      <c r="I1014" s="119"/>
      <c r="J1014" s="14">
        <f>TRUNC(I1014*D1014, 0)</f>
        <v>0</v>
      </c>
      <c r="K1014" s="14">
        <f>TRUNC(E1014+G1014+I1014, 0)</f>
        <v>0</v>
      </c>
      <c r="L1014" s="14">
        <f>TRUNC(F1014+H1014+J1014, 0)</f>
        <v>0</v>
      </c>
      <c r="M1014" s="15" t="s">
        <v>50</v>
      </c>
      <c r="N1014" s="1" t="s">
        <v>494</v>
      </c>
      <c r="O1014" s="1" t="s">
        <v>50</v>
      </c>
      <c r="P1014" s="1" t="s">
        <v>50</v>
      </c>
      <c r="Q1014" s="1" t="s">
        <v>501</v>
      </c>
      <c r="R1014" s="1" t="s">
        <v>62</v>
      </c>
      <c r="S1014" s="1" t="s">
        <v>62</v>
      </c>
      <c r="T1014" s="1" t="s">
        <v>61</v>
      </c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  <c r="AE1014" s="2"/>
      <c r="AF1014" s="2"/>
      <c r="AG1014" s="2"/>
      <c r="AH1014" s="2"/>
      <c r="AI1014" s="2"/>
      <c r="AJ1014" s="2"/>
      <c r="AK1014" s="2"/>
      <c r="AL1014" s="2"/>
      <c r="AM1014" s="2"/>
      <c r="AN1014" s="2"/>
      <c r="AO1014" s="2"/>
      <c r="AP1014" s="2"/>
      <c r="AQ1014" s="2"/>
      <c r="AR1014" s="1" t="s">
        <v>50</v>
      </c>
      <c r="AS1014" s="1" t="s">
        <v>50</v>
      </c>
      <c r="AT1014" s="2"/>
      <c r="AU1014" s="1" t="s">
        <v>503</v>
      </c>
      <c r="AV1014" s="2">
        <v>76</v>
      </c>
    </row>
    <row r="1015" spans="1:48" ht="30" customHeight="1">
      <c r="A1015" s="13"/>
      <c r="B1015" s="13"/>
      <c r="C1015" s="13"/>
      <c r="D1015" s="13"/>
      <c r="E1015" s="119"/>
      <c r="F1015" s="14"/>
      <c r="G1015" s="119"/>
      <c r="H1015" s="14"/>
      <c r="I1015" s="119"/>
      <c r="J1015" s="14"/>
      <c r="K1015" s="14"/>
      <c r="L1015" s="14"/>
      <c r="M1015" s="13"/>
    </row>
    <row r="1016" spans="1:48" ht="30" customHeight="1">
      <c r="A1016" s="13"/>
      <c r="B1016" s="13"/>
      <c r="C1016" s="13"/>
      <c r="D1016" s="13"/>
      <c r="E1016" s="119"/>
      <c r="F1016" s="14"/>
      <c r="G1016" s="119"/>
      <c r="H1016" s="14"/>
      <c r="I1016" s="119"/>
      <c r="J1016" s="14"/>
      <c r="K1016" s="14"/>
      <c r="L1016" s="14"/>
      <c r="M1016" s="13"/>
    </row>
    <row r="1017" spans="1:48" ht="30" customHeight="1">
      <c r="A1017" s="13"/>
      <c r="B1017" s="13"/>
      <c r="C1017" s="13"/>
      <c r="D1017" s="13"/>
      <c r="E1017" s="119"/>
      <c r="F1017" s="14"/>
      <c r="G1017" s="119"/>
      <c r="H1017" s="14"/>
      <c r="I1017" s="119"/>
      <c r="J1017" s="14"/>
      <c r="K1017" s="14"/>
      <c r="L1017" s="14"/>
      <c r="M1017" s="13"/>
    </row>
    <row r="1018" spans="1:48" ht="30" customHeight="1">
      <c r="A1018" s="13"/>
      <c r="B1018" s="13"/>
      <c r="C1018" s="13"/>
      <c r="D1018" s="13"/>
      <c r="E1018" s="119"/>
      <c r="F1018" s="14"/>
      <c r="G1018" s="119"/>
      <c r="H1018" s="14"/>
      <c r="I1018" s="119"/>
      <c r="J1018" s="14"/>
      <c r="K1018" s="14"/>
      <c r="L1018" s="14"/>
      <c r="M1018" s="13"/>
    </row>
    <row r="1019" spans="1:48" ht="30" customHeight="1">
      <c r="A1019" s="13"/>
      <c r="B1019" s="13"/>
      <c r="C1019" s="13"/>
      <c r="D1019" s="13"/>
      <c r="E1019" s="119"/>
      <c r="F1019" s="14"/>
      <c r="G1019" s="119"/>
      <c r="H1019" s="14"/>
      <c r="I1019" s="119"/>
      <c r="J1019" s="14"/>
      <c r="K1019" s="14"/>
      <c r="L1019" s="14"/>
      <c r="M1019" s="13"/>
    </row>
    <row r="1020" spans="1:48" ht="30" customHeight="1">
      <c r="A1020" s="13"/>
      <c r="B1020" s="13"/>
      <c r="C1020" s="13"/>
      <c r="D1020" s="13"/>
      <c r="E1020" s="119"/>
      <c r="F1020" s="14"/>
      <c r="G1020" s="119"/>
      <c r="H1020" s="14"/>
      <c r="I1020" s="119"/>
      <c r="J1020" s="14"/>
      <c r="K1020" s="14"/>
      <c r="L1020" s="14"/>
      <c r="M1020" s="13"/>
    </row>
    <row r="1021" spans="1:48" ht="30" customHeight="1">
      <c r="A1021" s="13"/>
      <c r="B1021" s="13"/>
      <c r="C1021" s="13"/>
      <c r="D1021" s="13"/>
      <c r="E1021" s="119"/>
      <c r="F1021" s="14"/>
      <c r="G1021" s="119"/>
      <c r="H1021" s="14"/>
      <c r="I1021" s="119"/>
      <c r="J1021" s="14"/>
      <c r="K1021" s="14"/>
      <c r="L1021" s="14"/>
      <c r="M1021" s="13"/>
    </row>
    <row r="1022" spans="1:48" ht="30" customHeight="1">
      <c r="A1022" s="13"/>
      <c r="B1022" s="13"/>
      <c r="C1022" s="13"/>
      <c r="D1022" s="13"/>
      <c r="E1022" s="119"/>
      <c r="F1022" s="14"/>
      <c r="G1022" s="119"/>
      <c r="H1022" s="14"/>
      <c r="I1022" s="119"/>
      <c r="J1022" s="14"/>
      <c r="K1022" s="14"/>
      <c r="L1022" s="14"/>
      <c r="M1022" s="13"/>
    </row>
    <row r="1023" spans="1:48" ht="30" customHeight="1">
      <c r="A1023" s="13"/>
      <c r="B1023" s="13"/>
      <c r="C1023" s="13"/>
      <c r="D1023" s="13"/>
      <c r="E1023" s="119"/>
      <c r="F1023" s="14"/>
      <c r="G1023" s="119"/>
      <c r="H1023" s="14"/>
      <c r="I1023" s="119"/>
      <c r="J1023" s="14"/>
      <c r="K1023" s="14"/>
      <c r="L1023" s="14"/>
      <c r="M1023" s="13"/>
    </row>
    <row r="1024" spans="1:48" ht="30" customHeight="1">
      <c r="A1024" s="13"/>
      <c r="B1024" s="13"/>
      <c r="C1024" s="13"/>
      <c r="D1024" s="13"/>
      <c r="E1024" s="119"/>
      <c r="F1024" s="14"/>
      <c r="G1024" s="119"/>
      <c r="H1024" s="14"/>
      <c r="I1024" s="119"/>
      <c r="J1024" s="14"/>
      <c r="K1024" s="14"/>
      <c r="L1024" s="14"/>
      <c r="M1024" s="13"/>
    </row>
    <row r="1025" spans="1:48" ht="30" customHeight="1">
      <c r="A1025" s="13"/>
      <c r="B1025" s="13"/>
      <c r="C1025" s="13"/>
      <c r="D1025" s="13"/>
      <c r="E1025" s="119"/>
      <c r="F1025" s="14"/>
      <c r="G1025" s="119"/>
      <c r="H1025" s="14"/>
      <c r="I1025" s="119"/>
      <c r="J1025" s="14"/>
      <c r="K1025" s="14"/>
      <c r="L1025" s="14"/>
      <c r="M1025" s="13"/>
    </row>
    <row r="1026" spans="1:48" ht="30" customHeight="1">
      <c r="A1026" s="13"/>
      <c r="B1026" s="13"/>
      <c r="C1026" s="13"/>
      <c r="D1026" s="13"/>
      <c r="E1026" s="119"/>
      <c r="F1026" s="14"/>
      <c r="G1026" s="119"/>
      <c r="H1026" s="14"/>
      <c r="I1026" s="119"/>
      <c r="J1026" s="14"/>
      <c r="K1026" s="14"/>
      <c r="L1026" s="14"/>
      <c r="M1026" s="13"/>
    </row>
    <row r="1027" spans="1:48" ht="30" customHeight="1">
      <c r="A1027" s="13"/>
      <c r="B1027" s="13"/>
      <c r="C1027" s="13"/>
      <c r="D1027" s="13"/>
      <c r="E1027" s="119"/>
      <c r="F1027" s="14"/>
      <c r="G1027" s="119"/>
      <c r="H1027" s="14"/>
      <c r="I1027" s="119"/>
      <c r="J1027" s="14"/>
      <c r="K1027" s="14"/>
      <c r="L1027" s="14"/>
      <c r="M1027" s="13"/>
    </row>
    <row r="1028" spans="1:48" ht="30" customHeight="1">
      <c r="A1028" s="13"/>
      <c r="B1028" s="13"/>
      <c r="C1028" s="13"/>
      <c r="D1028" s="13"/>
      <c r="E1028" s="119"/>
      <c r="F1028" s="14"/>
      <c r="G1028" s="119"/>
      <c r="H1028" s="14"/>
      <c r="I1028" s="119"/>
      <c r="J1028" s="14"/>
      <c r="K1028" s="14"/>
      <c r="L1028" s="14"/>
      <c r="M1028" s="13"/>
    </row>
    <row r="1029" spans="1:48" ht="30" customHeight="1">
      <c r="A1029" s="13"/>
      <c r="B1029" s="13"/>
      <c r="C1029" s="13"/>
      <c r="D1029" s="13"/>
      <c r="E1029" s="119"/>
      <c r="F1029" s="14"/>
      <c r="G1029" s="119"/>
      <c r="H1029" s="14"/>
      <c r="I1029" s="119"/>
      <c r="J1029" s="14"/>
      <c r="K1029" s="14"/>
      <c r="L1029" s="14"/>
      <c r="M1029" s="13"/>
    </row>
    <row r="1030" spans="1:48" ht="30" customHeight="1">
      <c r="A1030" s="13"/>
      <c r="B1030" s="13"/>
      <c r="C1030" s="13"/>
      <c r="D1030" s="13"/>
      <c r="E1030" s="119"/>
      <c r="F1030" s="14"/>
      <c r="G1030" s="119"/>
      <c r="H1030" s="14"/>
      <c r="I1030" s="119"/>
      <c r="J1030" s="14"/>
      <c r="K1030" s="14"/>
      <c r="L1030" s="14"/>
      <c r="M1030" s="13"/>
    </row>
    <row r="1031" spans="1:48" ht="30" customHeight="1">
      <c r="A1031" s="13"/>
      <c r="B1031" s="13"/>
      <c r="C1031" s="13"/>
      <c r="D1031" s="13"/>
      <c r="E1031" s="119"/>
      <c r="F1031" s="14"/>
      <c r="G1031" s="119"/>
      <c r="H1031" s="14"/>
      <c r="I1031" s="119"/>
      <c r="J1031" s="14"/>
      <c r="K1031" s="14"/>
      <c r="L1031" s="14"/>
      <c r="M1031" s="13"/>
    </row>
    <row r="1032" spans="1:48" ht="30" customHeight="1">
      <c r="A1032" s="13"/>
      <c r="B1032" s="13"/>
      <c r="C1032" s="13"/>
      <c r="D1032" s="13"/>
      <c r="E1032" s="119"/>
      <c r="F1032" s="14"/>
      <c r="G1032" s="119"/>
      <c r="H1032" s="14"/>
      <c r="I1032" s="119"/>
      <c r="J1032" s="14"/>
      <c r="K1032" s="14"/>
      <c r="L1032" s="14"/>
      <c r="M1032" s="13"/>
    </row>
    <row r="1033" spans="1:48" ht="30" customHeight="1">
      <c r="A1033" s="13"/>
      <c r="B1033" s="13"/>
      <c r="C1033" s="13"/>
      <c r="D1033" s="13"/>
      <c r="E1033" s="119"/>
      <c r="F1033" s="14"/>
      <c r="G1033" s="119"/>
      <c r="H1033" s="14"/>
      <c r="I1033" s="119"/>
      <c r="J1033" s="14"/>
      <c r="K1033" s="14"/>
      <c r="L1033" s="14"/>
      <c r="M1033" s="13"/>
    </row>
    <row r="1034" spans="1:48" ht="30" customHeight="1">
      <c r="A1034" s="13"/>
      <c r="B1034" s="13"/>
      <c r="C1034" s="13"/>
      <c r="D1034" s="13"/>
      <c r="E1034" s="119"/>
      <c r="F1034" s="14"/>
      <c r="G1034" s="119"/>
      <c r="H1034" s="14"/>
      <c r="I1034" s="119"/>
      <c r="J1034" s="14"/>
      <c r="K1034" s="14"/>
      <c r="L1034" s="14"/>
      <c r="M1034" s="13"/>
    </row>
    <row r="1035" spans="1:48" ht="30" customHeight="1">
      <c r="A1035" s="15" t="s">
        <v>89</v>
      </c>
      <c r="B1035" s="13"/>
      <c r="C1035" s="13"/>
      <c r="D1035" s="13"/>
      <c r="E1035" s="119"/>
      <c r="F1035" s="14">
        <f>SUMIF(AR1013:AR1034,"",F1013:F1034)</f>
        <v>0</v>
      </c>
      <c r="G1035" s="119"/>
      <c r="H1035" s="14">
        <f>SUMIF(AR1013:AR1034,"",H1013:H1034)</f>
        <v>0</v>
      </c>
      <c r="I1035" s="119"/>
      <c r="J1035" s="14">
        <f>SUMIF(AR1013:AR1034,"",J1013:J1034)</f>
        <v>0</v>
      </c>
      <c r="K1035" s="14"/>
      <c r="L1035" s="14">
        <f>SUMIF(AR1013:AR1034,"",L1013:L1034)</f>
        <v>0</v>
      </c>
      <c r="M1035" s="13"/>
      <c r="N1035" t="s">
        <v>90</v>
      </c>
    </row>
    <row r="1036" spans="1:48" ht="30" customHeight="1">
      <c r="A1036" s="15" t="s">
        <v>504</v>
      </c>
      <c r="B1036" s="15" t="s">
        <v>50</v>
      </c>
      <c r="C1036" s="13"/>
      <c r="D1036" s="13"/>
      <c r="E1036" s="119"/>
      <c r="F1036" s="14"/>
      <c r="G1036" s="119"/>
      <c r="H1036" s="14"/>
      <c r="I1036" s="119"/>
      <c r="J1036" s="14"/>
      <c r="K1036" s="14"/>
      <c r="L1036" s="14"/>
      <c r="M1036" s="13"/>
      <c r="N1036" s="2"/>
      <c r="O1036" s="2"/>
      <c r="P1036" s="2"/>
      <c r="Q1036" s="1" t="s">
        <v>505</v>
      </c>
      <c r="R1036" s="2"/>
      <c r="S1036" s="2"/>
      <c r="T1036" s="2"/>
      <c r="U1036" s="2"/>
      <c r="V1036" s="2"/>
      <c r="W1036" s="2"/>
      <c r="X1036" s="2"/>
      <c r="Y1036" s="2"/>
      <c r="Z1036" s="2"/>
      <c r="AA1036" s="2"/>
      <c r="AB1036" s="2"/>
      <c r="AC1036" s="2"/>
      <c r="AD1036" s="2"/>
      <c r="AE1036" s="2"/>
      <c r="AF1036" s="2"/>
      <c r="AG1036" s="2"/>
      <c r="AH1036" s="2"/>
      <c r="AI1036" s="2"/>
      <c r="AJ1036" s="2"/>
      <c r="AK1036" s="2"/>
      <c r="AL1036" s="2"/>
      <c r="AM1036" s="2"/>
      <c r="AN1036" s="2"/>
      <c r="AO1036" s="2"/>
      <c r="AP1036" s="2"/>
      <c r="AQ1036" s="2"/>
      <c r="AR1036" s="2"/>
      <c r="AS1036" s="2"/>
      <c r="AT1036" s="2"/>
      <c r="AU1036" s="2"/>
      <c r="AV1036" s="2"/>
    </row>
    <row r="1037" spans="1:48" ht="30" customHeight="1">
      <c r="A1037" s="15" t="s">
        <v>488</v>
      </c>
      <c r="B1037" s="15" t="s">
        <v>489</v>
      </c>
      <c r="C1037" s="15" t="s">
        <v>108</v>
      </c>
      <c r="D1037" s="13">
        <v>1.1040000000000001</v>
      </c>
      <c r="E1037" s="119"/>
      <c r="F1037" s="14">
        <f>TRUNC(E1037*D1037, 0)</f>
        <v>0</v>
      </c>
      <c r="G1037" s="119"/>
      <c r="H1037" s="14">
        <f>TRUNC(G1037*D1037, 0)</f>
        <v>0</v>
      </c>
      <c r="I1037" s="119"/>
      <c r="J1037" s="14">
        <f>TRUNC(I1037*D1037, 0)</f>
        <v>0</v>
      </c>
      <c r="K1037" s="14">
        <f>TRUNC(E1037+G1037+I1037, 0)</f>
        <v>0</v>
      </c>
      <c r="L1037" s="14">
        <f>TRUNC(F1037+H1037+J1037, 0)</f>
        <v>0</v>
      </c>
      <c r="M1037" s="15" t="s">
        <v>50</v>
      </c>
      <c r="N1037" s="1" t="s">
        <v>490</v>
      </c>
      <c r="O1037" s="1" t="s">
        <v>50</v>
      </c>
      <c r="P1037" s="1" t="s">
        <v>50</v>
      </c>
      <c r="Q1037" s="1" t="s">
        <v>505</v>
      </c>
      <c r="R1037" s="1" t="s">
        <v>62</v>
      </c>
      <c r="S1037" s="1" t="s">
        <v>62</v>
      </c>
      <c r="T1037" s="1" t="s">
        <v>61</v>
      </c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  <c r="AN1037" s="2"/>
      <c r="AO1037" s="2"/>
      <c r="AP1037" s="2"/>
      <c r="AQ1037" s="2"/>
      <c r="AR1037" s="1" t="s">
        <v>50</v>
      </c>
      <c r="AS1037" s="1" t="s">
        <v>50</v>
      </c>
      <c r="AT1037" s="2"/>
      <c r="AU1037" s="1" t="s">
        <v>506</v>
      </c>
      <c r="AV1037" s="2">
        <v>100</v>
      </c>
    </row>
    <row r="1038" spans="1:48" ht="30" customHeight="1">
      <c r="A1038" s="15" t="s">
        <v>492</v>
      </c>
      <c r="B1038" s="15" t="s">
        <v>493</v>
      </c>
      <c r="C1038" s="15" t="s">
        <v>108</v>
      </c>
      <c r="D1038" s="13">
        <v>1.1040000000000001</v>
      </c>
      <c r="E1038" s="119"/>
      <c r="F1038" s="14">
        <f>TRUNC(E1038*D1038, 0)</f>
        <v>0</v>
      </c>
      <c r="G1038" s="119"/>
      <c r="H1038" s="14">
        <f>TRUNC(G1038*D1038, 0)</f>
        <v>0</v>
      </c>
      <c r="I1038" s="119"/>
      <c r="J1038" s="14">
        <f>TRUNC(I1038*D1038, 0)</f>
        <v>0</v>
      </c>
      <c r="K1038" s="14">
        <f>TRUNC(E1038+G1038+I1038, 0)</f>
        <v>0</v>
      </c>
      <c r="L1038" s="14">
        <f>TRUNC(F1038+H1038+J1038, 0)</f>
        <v>0</v>
      </c>
      <c r="M1038" s="15" t="s">
        <v>50</v>
      </c>
      <c r="N1038" s="1" t="s">
        <v>494</v>
      </c>
      <c r="O1038" s="1" t="s">
        <v>50</v>
      </c>
      <c r="P1038" s="1" t="s">
        <v>50</v>
      </c>
      <c r="Q1038" s="1" t="s">
        <v>505</v>
      </c>
      <c r="R1038" s="1" t="s">
        <v>62</v>
      </c>
      <c r="S1038" s="1" t="s">
        <v>62</v>
      </c>
      <c r="T1038" s="1" t="s">
        <v>61</v>
      </c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  <c r="AN1038" s="2"/>
      <c r="AO1038" s="2"/>
      <c r="AP1038" s="2"/>
      <c r="AQ1038" s="2"/>
      <c r="AR1038" s="1" t="s">
        <v>50</v>
      </c>
      <c r="AS1038" s="1" t="s">
        <v>50</v>
      </c>
      <c r="AT1038" s="2"/>
      <c r="AU1038" s="1" t="s">
        <v>507</v>
      </c>
      <c r="AV1038" s="2">
        <v>102</v>
      </c>
    </row>
    <row r="1039" spans="1:48" ht="30" customHeight="1">
      <c r="A1039" s="13"/>
      <c r="B1039" s="13"/>
      <c r="C1039" s="13"/>
      <c r="D1039" s="13"/>
      <c r="E1039" s="119"/>
      <c r="F1039" s="14"/>
      <c r="G1039" s="119"/>
      <c r="H1039" s="14"/>
      <c r="I1039" s="119"/>
      <c r="J1039" s="14"/>
      <c r="K1039" s="14"/>
      <c r="L1039" s="14"/>
      <c r="M1039" s="13"/>
    </row>
    <row r="1040" spans="1:48" ht="30" customHeight="1">
      <c r="A1040" s="13"/>
      <c r="B1040" s="13"/>
      <c r="C1040" s="13"/>
      <c r="D1040" s="13"/>
      <c r="E1040" s="119"/>
      <c r="F1040" s="14"/>
      <c r="G1040" s="119"/>
      <c r="H1040" s="14"/>
      <c r="I1040" s="119"/>
      <c r="J1040" s="14"/>
      <c r="K1040" s="14"/>
      <c r="L1040" s="14"/>
      <c r="M1040" s="13"/>
    </row>
    <row r="1041" spans="1:13" ht="30" customHeight="1">
      <c r="A1041" s="13"/>
      <c r="B1041" s="13"/>
      <c r="C1041" s="13"/>
      <c r="D1041" s="13"/>
      <c r="E1041" s="119"/>
      <c r="F1041" s="14"/>
      <c r="G1041" s="119"/>
      <c r="H1041" s="14"/>
      <c r="I1041" s="119"/>
      <c r="J1041" s="14"/>
      <c r="K1041" s="14"/>
      <c r="L1041" s="14"/>
      <c r="M1041" s="13"/>
    </row>
    <row r="1042" spans="1:13" ht="30" customHeight="1">
      <c r="A1042" s="13"/>
      <c r="B1042" s="13"/>
      <c r="C1042" s="13"/>
      <c r="D1042" s="13"/>
      <c r="E1042" s="119"/>
      <c r="F1042" s="14"/>
      <c r="G1042" s="119"/>
      <c r="H1042" s="14"/>
      <c r="I1042" s="119"/>
      <c r="J1042" s="14"/>
      <c r="K1042" s="14"/>
      <c r="L1042" s="14"/>
      <c r="M1042" s="13"/>
    </row>
    <row r="1043" spans="1:13" ht="30" customHeight="1">
      <c r="A1043" s="13"/>
      <c r="B1043" s="13"/>
      <c r="C1043" s="13"/>
      <c r="D1043" s="13"/>
      <c r="E1043" s="119"/>
      <c r="F1043" s="14"/>
      <c r="G1043" s="119"/>
      <c r="H1043" s="14"/>
      <c r="I1043" s="119"/>
      <c r="J1043" s="14"/>
      <c r="K1043" s="14"/>
      <c r="L1043" s="14"/>
      <c r="M1043" s="13"/>
    </row>
    <row r="1044" spans="1:13" ht="30" customHeight="1">
      <c r="A1044" s="13"/>
      <c r="B1044" s="13"/>
      <c r="C1044" s="13"/>
      <c r="D1044" s="13"/>
      <c r="E1044" s="119"/>
      <c r="F1044" s="14"/>
      <c r="G1044" s="119"/>
      <c r="H1044" s="14"/>
      <c r="I1044" s="119"/>
      <c r="J1044" s="14"/>
      <c r="K1044" s="14"/>
      <c r="L1044" s="14"/>
      <c r="M1044" s="13"/>
    </row>
    <row r="1045" spans="1:13" ht="30" customHeight="1">
      <c r="A1045" s="13"/>
      <c r="B1045" s="13"/>
      <c r="C1045" s="13"/>
      <c r="D1045" s="13"/>
      <c r="E1045" s="119"/>
      <c r="F1045" s="14"/>
      <c r="G1045" s="119"/>
      <c r="H1045" s="14"/>
      <c r="I1045" s="119"/>
      <c r="J1045" s="14"/>
      <c r="K1045" s="14"/>
      <c r="L1045" s="14"/>
      <c r="M1045" s="13"/>
    </row>
    <row r="1046" spans="1:13" ht="30" customHeight="1">
      <c r="A1046" s="13"/>
      <c r="B1046" s="13"/>
      <c r="C1046" s="13"/>
      <c r="D1046" s="13"/>
      <c r="E1046" s="119"/>
      <c r="F1046" s="14"/>
      <c r="G1046" s="119"/>
      <c r="H1046" s="14"/>
      <c r="I1046" s="119"/>
      <c r="J1046" s="14"/>
      <c r="K1046" s="14"/>
      <c r="L1046" s="14"/>
      <c r="M1046" s="13"/>
    </row>
    <row r="1047" spans="1:13" ht="30" customHeight="1">
      <c r="A1047" s="13"/>
      <c r="B1047" s="13"/>
      <c r="C1047" s="13"/>
      <c r="D1047" s="13"/>
      <c r="E1047" s="119"/>
      <c r="F1047" s="14"/>
      <c r="G1047" s="119"/>
      <c r="H1047" s="14"/>
      <c r="I1047" s="119"/>
      <c r="J1047" s="14"/>
      <c r="K1047" s="14"/>
      <c r="L1047" s="14"/>
      <c r="M1047" s="13"/>
    </row>
    <row r="1048" spans="1:13" ht="30" customHeight="1">
      <c r="A1048" s="13"/>
      <c r="B1048" s="13"/>
      <c r="C1048" s="13"/>
      <c r="D1048" s="13"/>
      <c r="E1048" s="119"/>
      <c r="F1048" s="14"/>
      <c r="G1048" s="119"/>
      <c r="H1048" s="14"/>
      <c r="I1048" s="119"/>
      <c r="J1048" s="14"/>
      <c r="K1048" s="14"/>
      <c r="L1048" s="14"/>
      <c r="M1048" s="13"/>
    </row>
    <row r="1049" spans="1:13" ht="30" customHeight="1">
      <c r="A1049" s="13"/>
      <c r="B1049" s="13"/>
      <c r="C1049" s="13"/>
      <c r="D1049" s="13"/>
      <c r="E1049" s="119"/>
      <c r="F1049" s="14"/>
      <c r="G1049" s="119"/>
      <c r="H1049" s="14"/>
      <c r="I1049" s="119"/>
      <c r="J1049" s="14"/>
      <c r="K1049" s="14"/>
      <c r="L1049" s="14"/>
      <c r="M1049" s="13"/>
    </row>
    <row r="1050" spans="1:13" ht="30" customHeight="1">
      <c r="A1050" s="13"/>
      <c r="B1050" s="13"/>
      <c r="C1050" s="13"/>
      <c r="D1050" s="13"/>
      <c r="E1050" s="119"/>
      <c r="F1050" s="14"/>
      <c r="G1050" s="119"/>
      <c r="H1050" s="14"/>
      <c r="I1050" s="119"/>
      <c r="J1050" s="14"/>
      <c r="K1050" s="14"/>
      <c r="L1050" s="14"/>
      <c r="M1050" s="13"/>
    </row>
    <row r="1051" spans="1:13" ht="30" customHeight="1">
      <c r="A1051" s="13"/>
      <c r="B1051" s="13"/>
      <c r="C1051" s="13"/>
      <c r="D1051" s="13"/>
      <c r="E1051" s="119"/>
      <c r="F1051" s="14"/>
      <c r="G1051" s="119"/>
      <c r="H1051" s="14"/>
      <c r="I1051" s="119"/>
      <c r="J1051" s="14"/>
      <c r="K1051" s="14"/>
      <c r="L1051" s="14"/>
      <c r="M1051" s="13"/>
    </row>
    <row r="1052" spans="1:13" ht="30" customHeight="1">
      <c r="A1052" s="13"/>
      <c r="B1052" s="13"/>
      <c r="C1052" s="13"/>
      <c r="D1052" s="13"/>
      <c r="E1052" s="119"/>
      <c r="F1052" s="14"/>
      <c r="G1052" s="119"/>
      <c r="H1052" s="14"/>
      <c r="I1052" s="119"/>
      <c r="J1052" s="14"/>
      <c r="K1052" s="14"/>
      <c r="L1052" s="14"/>
      <c r="M1052" s="13"/>
    </row>
    <row r="1053" spans="1:13" ht="30" customHeight="1">
      <c r="A1053" s="13"/>
      <c r="B1053" s="13"/>
      <c r="C1053" s="13"/>
      <c r="D1053" s="13"/>
      <c r="E1053" s="119"/>
      <c r="F1053" s="14"/>
      <c r="G1053" s="119"/>
      <c r="H1053" s="14"/>
      <c r="I1053" s="119"/>
      <c r="J1053" s="14"/>
      <c r="K1053" s="14"/>
      <c r="L1053" s="14"/>
      <c r="M1053" s="13"/>
    </row>
    <row r="1054" spans="1:13" ht="30" customHeight="1">
      <c r="A1054" s="13"/>
      <c r="B1054" s="13"/>
      <c r="C1054" s="13"/>
      <c r="D1054" s="13"/>
      <c r="E1054" s="119"/>
      <c r="F1054" s="14"/>
      <c r="G1054" s="119"/>
      <c r="H1054" s="14"/>
      <c r="I1054" s="119"/>
      <c r="J1054" s="14"/>
      <c r="K1054" s="14"/>
      <c r="L1054" s="14"/>
      <c r="M1054" s="13"/>
    </row>
    <row r="1055" spans="1:13" ht="30" customHeight="1">
      <c r="A1055" s="13"/>
      <c r="B1055" s="13"/>
      <c r="C1055" s="13"/>
      <c r="D1055" s="13"/>
      <c r="E1055" s="119"/>
      <c r="F1055" s="14"/>
      <c r="G1055" s="119"/>
      <c r="H1055" s="14"/>
      <c r="I1055" s="119"/>
      <c r="J1055" s="14"/>
      <c r="K1055" s="14"/>
      <c r="L1055" s="14"/>
      <c r="M1055" s="13"/>
    </row>
    <row r="1056" spans="1:13" ht="30" customHeight="1">
      <c r="A1056" s="13"/>
      <c r="B1056" s="13"/>
      <c r="C1056" s="13"/>
      <c r="D1056" s="13"/>
      <c r="E1056" s="119"/>
      <c r="F1056" s="14"/>
      <c r="G1056" s="119"/>
      <c r="H1056" s="14"/>
      <c r="I1056" s="119"/>
      <c r="J1056" s="14"/>
      <c r="K1056" s="14"/>
      <c r="L1056" s="14"/>
      <c r="M1056" s="13"/>
    </row>
    <row r="1057" spans="1:48" ht="30" customHeight="1">
      <c r="A1057" s="13"/>
      <c r="B1057" s="13"/>
      <c r="C1057" s="13"/>
      <c r="D1057" s="13"/>
      <c r="E1057" s="119"/>
      <c r="F1057" s="14"/>
      <c r="G1057" s="119"/>
      <c r="H1057" s="14"/>
      <c r="I1057" s="119"/>
      <c r="J1057" s="14"/>
      <c r="K1057" s="14"/>
      <c r="L1057" s="14"/>
      <c r="M1057" s="13"/>
    </row>
    <row r="1058" spans="1:48" ht="30" customHeight="1">
      <c r="A1058" s="13"/>
      <c r="B1058" s="13"/>
      <c r="C1058" s="13"/>
      <c r="D1058" s="13"/>
      <c r="E1058" s="119"/>
      <c r="F1058" s="14"/>
      <c r="G1058" s="119"/>
      <c r="H1058" s="14"/>
      <c r="I1058" s="119"/>
      <c r="J1058" s="14"/>
      <c r="K1058" s="14"/>
      <c r="L1058" s="14"/>
      <c r="M1058" s="13"/>
    </row>
    <row r="1059" spans="1:48" ht="30" customHeight="1">
      <c r="A1059" s="15" t="s">
        <v>89</v>
      </c>
      <c r="B1059" s="13"/>
      <c r="C1059" s="13"/>
      <c r="D1059" s="13"/>
      <c r="E1059" s="119"/>
      <c r="F1059" s="14">
        <f>SUMIF(AR1037:AR1058,"",F1037:F1058)</f>
        <v>0</v>
      </c>
      <c r="G1059" s="119"/>
      <c r="H1059" s="14">
        <f>SUMIF(AR1037:AR1058,"",H1037:H1058)</f>
        <v>0</v>
      </c>
      <c r="I1059" s="119"/>
      <c r="J1059" s="14">
        <f>SUMIF(AR1037:AR1058,"",J1037:J1058)</f>
        <v>0</v>
      </c>
      <c r="K1059" s="14"/>
      <c r="L1059" s="14">
        <f>SUMIF(AR1037:AR1058,"",L1037:L1058)</f>
        <v>0</v>
      </c>
      <c r="M1059" s="13"/>
      <c r="N1059" t="s">
        <v>90</v>
      </c>
    </row>
    <row r="1060" spans="1:48" ht="30" customHeight="1">
      <c r="A1060" s="15" t="s">
        <v>508</v>
      </c>
      <c r="B1060" s="15" t="s">
        <v>50</v>
      </c>
      <c r="C1060" s="13"/>
      <c r="D1060" s="13"/>
      <c r="E1060" s="119"/>
      <c r="F1060" s="14"/>
      <c r="G1060" s="119"/>
      <c r="H1060" s="14"/>
      <c r="I1060" s="119"/>
      <c r="J1060" s="14"/>
      <c r="K1060" s="14"/>
      <c r="L1060" s="14"/>
      <c r="M1060" s="13"/>
      <c r="N1060" s="2"/>
      <c r="O1060" s="2"/>
      <c r="P1060" s="2"/>
      <c r="Q1060" s="1" t="s">
        <v>509</v>
      </c>
      <c r="R1060" s="2"/>
      <c r="S1060" s="2"/>
      <c r="T1060" s="2"/>
      <c r="U1060" s="2"/>
      <c r="V1060" s="2"/>
      <c r="W1060" s="2"/>
      <c r="X1060" s="2"/>
      <c r="Y1060" s="2"/>
      <c r="Z1060" s="2"/>
      <c r="AA1060" s="2"/>
      <c r="AB1060" s="2"/>
      <c r="AC1060" s="2"/>
      <c r="AD1060" s="2"/>
      <c r="AE1060" s="2"/>
      <c r="AF1060" s="2"/>
      <c r="AG1060" s="2"/>
      <c r="AH1060" s="2"/>
      <c r="AI1060" s="2"/>
      <c r="AJ1060" s="2"/>
      <c r="AK1060" s="2"/>
      <c r="AL1060" s="2"/>
      <c r="AM1060" s="2"/>
      <c r="AN1060" s="2"/>
      <c r="AO1060" s="2"/>
      <c r="AP1060" s="2"/>
      <c r="AQ1060" s="2"/>
      <c r="AR1060" s="2"/>
      <c r="AS1060" s="2"/>
      <c r="AT1060" s="2"/>
      <c r="AU1060" s="2"/>
      <c r="AV1060" s="2"/>
    </row>
    <row r="1061" spans="1:48" ht="30" customHeight="1">
      <c r="A1061" s="15" t="s">
        <v>488</v>
      </c>
      <c r="B1061" s="15" t="s">
        <v>489</v>
      </c>
      <c r="C1061" s="15" t="s">
        <v>108</v>
      </c>
      <c r="D1061" s="13">
        <v>2.246</v>
      </c>
      <c r="E1061" s="119"/>
      <c r="F1061" s="14">
        <f>TRUNC(E1061*D1061, 0)</f>
        <v>0</v>
      </c>
      <c r="G1061" s="119"/>
      <c r="H1061" s="14">
        <f>TRUNC(G1061*D1061, 0)</f>
        <v>0</v>
      </c>
      <c r="I1061" s="119"/>
      <c r="J1061" s="14">
        <f>TRUNC(I1061*D1061, 0)</f>
        <v>0</v>
      </c>
      <c r="K1061" s="14">
        <f>TRUNC(E1061+G1061+I1061, 0)</f>
        <v>0</v>
      </c>
      <c r="L1061" s="14">
        <f>TRUNC(F1061+H1061+J1061, 0)</f>
        <v>0</v>
      </c>
      <c r="M1061" s="15" t="s">
        <v>50</v>
      </c>
      <c r="N1061" s="1" t="s">
        <v>490</v>
      </c>
      <c r="O1061" s="1" t="s">
        <v>50</v>
      </c>
      <c r="P1061" s="1" t="s">
        <v>50</v>
      </c>
      <c r="Q1061" s="1" t="s">
        <v>509</v>
      </c>
      <c r="R1061" s="1" t="s">
        <v>62</v>
      </c>
      <c r="S1061" s="1" t="s">
        <v>62</v>
      </c>
      <c r="T1061" s="1" t="s">
        <v>61</v>
      </c>
      <c r="U1061" s="2"/>
      <c r="V1061" s="2"/>
      <c r="W1061" s="2"/>
      <c r="X1061" s="2"/>
      <c r="Y1061" s="2"/>
      <c r="Z1061" s="2"/>
      <c r="AA1061" s="2"/>
      <c r="AB1061" s="2"/>
      <c r="AC1061" s="2"/>
      <c r="AD1061" s="2"/>
      <c r="AE1061" s="2"/>
      <c r="AF1061" s="2"/>
      <c r="AG1061" s="2"/>
      <c r="AH1061" s="2"/>
      <c r="AI1061" s="2"/>
      <c r="AJ1061" s="2"/>
      <c r="AK1061" s="2"/>
      <c r="AL1061" s="2"/>
      <c r="AM1061" s="2"/>
      <c r="AN1061" s="2"/>
      <c r="AO1061" s="2"/>
      <c r="AP1061" s="2"/>
      <c r="AQ1061" s="2"/>
      <c r="AR1061" s="1" t="s">
        <v>50</v>
      </c>
      <c r="AS1061" s="1" t="s">
        <v>50</v>
      </c>
      <c r="AT1061" s="2"/>
      <c r="AU1061" s="1" t="s">
        <v>510</v>
      </c>
      <c r="AV1061" s="2">
        <v>125</v>
      </c>
    </row>
    <row r="1062" spans="1:48" ht="30" customHeight="1">
      <c r="A1062" s="15" t="s">
        <v>492</v>
      </c>
      <c r="B1062" s="15" t="s">
        <v>493</v>
      </c>
      <c r="C1062" s="15" t="s">
        <v>108</v>
      </c>
      <c r="D1062" s="13">
        <v>2.246</v>
      </c>
      <c r="E1062" s="119"/>
      <c r="F1062" s="14">
        <f>TRUNC(E1062*D1062, 0)</f>
        <v>0</v>
      </c>
      <c r="G1062" s="119"/>
      <c r="H1062" s="14">
        <f>TRUNC(G1062*D1062, 0)</f>
        <v>0</v>
      </c>
      <c r="I1062" s="119"/>
      <c r="J1062" s="14">
        <f>TRUNC(I1062*D1062, 0)</f>
        <v>0</v>
      </c>
      <c r="K1062" s="14">
        <f>TRUNC(E1062+G1062+I1062, 0)</f>
        <v>0</v>
      </c>
      <c r="L1062" s="14">
        <f>TRUNC(F1062+H1062+J1062, 0)</f>
        <v>0</v>
      </c>
      <c r="M1062" s="15" t="s">
        <v>50</v>
      </c>
      <c r="N1062" s="1" t="s">
        <v>494</v>
      </c>
      <c r="O1062" s="1" t="s">
        <v>50</v>
      </c>
      <c r="P1062" s="1" t="s">
        <v>50</v>
      </c>
      <c r="Q1062" s="1" t="s">
        <v>509</v>
      </c>
      <c r="R1062" s="1" t="s">
        <v>62</v>
      </c>
      <c r="S1062" s="1" t="s">
        <v>62</v>
      </c>
      <c r="T1062" s="1" t="s">
        <v>61</v>
      </c>
      <c r="U1062" s="2"/>
      <c r="V1062" s="2"/>
      <c r="W1062" s="2"/>
      <c r="X1062" s="2"/>
      <c r="Y1062" s="2"/>
      <c r="Z1062" s="2"/>
      <c r="AA1062" s="2"/>
      <c r="AB1062" s="2"/>
      <c r="AC1062" s="2"/>
      <c r="AD1062" s="2"/>
      <c r="AE1062" s="2"/>
      <c r="AF1062" s="2"/>
      <c r="AG1062" s="2"/>
      <c r="AH1062" s="2"/>
      <c r="AI1062" s="2"/>
      <c r="AJ1062" s="2"/>
      <c r="AK1062" s="2"/>
      <c r="AL1062" s="2"/>
      <c r="AM1062" s="2"/>
      <c r="AN1062" s="2"/>
      <c r="AO1062" s="2"/>
      <c r="AP1062" s="2"/>
      <c r="AQ1062" s="2"/>
      <c r="AR1062" s="1" t="s">
        <v>50</v>
      </c>
      <c r="AS1062" s="1" t="s">
        <v>50</v>
      </c>
      <c r="AT1062" s="2"/>
      <c r="AU1062" s="1" t="s">
        <v>511</v>
      </c>
      <c r="AV1062" s="2">
        <v>127</v>
      </c>
    </row>
    <row r="1063" spans="1:48" ht="30" customHeight="1">
      <c r="A1063" s="13"/>
      <c r="B1063" s="13"/>
      <c r="C1063" s="13"/>
      <c r="D1063" s="13"/>
      <c r="E1063" s="119"/>
      <c r="F1063" s="14"/>
      <c r="G1063" s="119"/>
      <c r="H1063" s="14"/>
      <c r="I1063" s="119"/>
      <c r="J1063" s="14"/>
      <c r="K1063" s="14"/>
      <c r="L1063" s="14"/>
      <c r="M1063" s="13"/>
    </row>
    <row r="1064" spans="1:48" ht="30" customHeight="1">
      <c r="A1064" s="13"/>
      <c r="B1064" s="13"/>
      <c r="C1064" s="13"/>
      <c r="D1064" s="13"/>
      <c r="E1064" s="119"/>
      <c r="F1064" s="14"/>
      <c r="G1064" s="119"/>
      <c r="H1064" s="14"/>
      <c r="I1064" s="119"/>
      <c r="J1064" s="14"/>
      <c r="K1064" s="14"/>
      <c r="L1064" s="14"/>
      <c r="M1064" s="13"/>
    </row>
    <row r="1065" spans="1:48" ht="30" customHeight="1">
      <c r="A1065" s="13"/>
      <c r="B1065" s="13"/>
      <c r="C1065" s="13"/>
      <c r="D1065" s="13"/>
      <c r="E1065" s="119"/>
      <c r="F1065" s="14"/>
      <c r="G1065" s="119"/>
      <c r="H1065" s="14"/>
      <c r="I1065" s="119"/>
      <c r="J1065" s="14"/>
      <c r="K1065" s="14"/>
      <c r="L1065" s="14"/>
      <c r="M1065" s="13"/>
    </row>
    <row r="1066" spans="1:48" ht="30" customHeight="1">
      <c r="A1066" s="13"/>
      <c r="B1066" s="13"/>
      <c r="C1066" s="13"/>
      <c r="D1066" s="13"/>
      <c r="E1066" s="119"/>
      <c r="F1066" s="14"/>
      <c r="G1066" s="119"/>
      <c r="H1066" s="14"/>
      <c r="I1066" s="119"/>
      <c r="J1066" s="14"/>
      <c r="K1066" s="14"/>
      <c r="L1066" s="14"/>
      <c r="M1066" s="13"/>
    </row>
    <row r="1067" spans="1:48" ht="30" customHeight="1">
      <c r="A1067" s="13"/>
      <c r="B1067" s="13"/>
      <c r="C1067" s="13"/>
      <c r="D1067" s="13"/>
      <c r="E1067" s="119"/>
      <c r="F1067" s="14"/>
      <c r="G1067" s="119"/>
      <c r="H1067" s="14"/>
      <c r="I1067" s="119"/>
      <c r="J1067" s="14"/>
      <c r="K1067" s="14"/>
      <c r="L1067" s="14"/>
      <c r="M1067" s="13"/>
    </row>
    <row r="1068" spans="1:48" ht="30" customHeight="1">
      <c r="A1068" s="13"/>
      <c r="B1068" s="13"/>
      <c r="C1068" s="13"/>
      <c r="D1068" s="13"/>
      <c r="E1068" s="119"/>
      <c r="F1068" s="14"/>
      <c r="G1068" s="119"/>
      <c r="H1068" s="14"/>
      <c r="I1068" s="119"/>
      <c r="J1068" s="14"/>
      <c r="K1068" s="14"/>
      <c r="L1068" s="14"/>
      <c r="M1068" s="13"/>
    </row>
    <row r="1069" spans="1:48" ht="30" customHeight="1">
      <c r="A1069" s="13"/>
      <c r="B1069" s="13"/>
      <c r="C1069" s="13"/>
      <c r="D1069" s="13"/>
      <c r="E1069" s="119"/>
      <c r="F1069" s="14"/>
      <c r="G1069" s="119"/>
      <c r="H1069" s="14"/>
      <c r="I1069" s="119"/>
      <c r="J1069" s="14"/>
      <c r="K1069" s="14"/>
      <c r="L1069" s="14"/>
      <c r="M1069" s="13"/>
    </row>
    <row r="1070" spans="1:48" ht="30" customHeight="1">
      <c r="A1070" s="13"/>
      <c r="B1070" s="13"/>
      <c r="C1070" s="13"/>
      <c r="D1070" s="13"/>
      <c r="E1070" s="119"/>
      <c r="F1070" s="14"/>
      <c r="G1070" s="119"/>
      <c r="H1070" s="14"/>
      <c r="I1070" s="119"/>
      <c r="J1070" s="14"/>
      <c r="K1070" s="14"/>
      <c r="L1070" s="14"/>
      <c r="M1070" s="13"/>
    </row>
    <row r="1071" spans="1:48" ht="30" customHeight="1">
      <c r="A1071" s="13"/>
      <c r="B1071" s="13"/>
      <c r="C1071" s="13"/>
      <c r="D1071" s="13"/>
      <c r="E1071" s="119"/>
      <c r="F1071" s="14"/>
      <c r="G1071" s="119"/>
      <c r="H1071" s="14"/>
      <c r="I1071" s="119"/>
      <c r="J1071" s="14"/>
      <c r="K1071" s="14"/>
      <c r="L1071" s="14"/>
      <c r="M1071" s="13"/>
    </row>
    <row r="1072" spans="1:48" ht="30" customHeight="1">
      <c r="A1072" s="13"/>
      <c r="B1072" s="13"/>
      <c r="C1072" s="13"/>
      <c r="D1072" s="13"/>
      <c r="E1072" s="119"/>
      <c r="F1072" s="14"/>
      <c r="G1072" s="119"/>
      <c r="H1072" s="14"/>
      <c r="I1072" s="119"/>
      <c r="J1072" s="14"/>
      <c r="K1072" s="14"/>
      <c r="L1072" s="14"/>
      <c r="M1072" s="13"/>
    </row>
    <row r="1073" spans="1:48" ht="30" customHeight="1">
      <c r="A1073" s="13"/>
      <c r="B1073" s="13"/>
      <c r="C1073" s="13"/>
      <c r="D1073" s="13"/>
      <c r="E1073" s="119"/>
      <c r="F1073" s="14"/>
      <c r="G1073" s="119"/>
      <c r="H1073" s="14"/>
      <c r="I1073" s="119"/>
      <c r="J1073" s="14"/>
      <c r="K1073" s="14"/>
      <c r="L1073" s="14"/>
      <c r="M1073" s="13"/>
    </row>
    <row r="1074" spans="1:48" ht="30" customHeight="1">
      <c r="A1074" s="13"/>
      <c r="B1074" s="13"/>
      <c r="C1074" s="13"/>
      <c r="D1074" s="13"/>
      <c r="E1074" s="119"/>
      <c r="F1074" s="14"/>
      <c r="G1074" s="119"/>
      <c r="H1074" s="14"/>
      <c r="I1074" s="119"/>
      <c r="J1074" s="14"/>
      <c r="K1074" s="14"/>
      <c r="L1074" s="14"/>
      <c r="M1074" s="13"/>
    </row>
    <row r="1075" spans="1:48" ht="30" customHeight="1">
      <c r="A1075" s="13"/>
      <c r="B1075" s="13"/>
      <c r="C1075" s="13"/>
      <c r="D1075" s="13"/>
      <c r="E1075" s="119"/>
      <c r="F1075" s="14"/>
      <c r="G1075" s="119"/>
      <c r="H1075" s="14"/>
      <c r="I1075" s="119"/>
      <c r="J1075" s="14"/>
      <c r="K1075" s="14"/>
      <c r="L1075" s="14"/>
      <c r="M1075" s="13"/>
    </row>
    <row r="1076" spans="1:48" ht="30" customHeight="1">
      <c r="A1076" s="13"/>
      <c r="B1076" s="13"/>
      <c r="C1076" s="13"/>
      <c r="D1076" s="13"/>
      <c r="E1076" s="119"/>
      <c r="F1076" s="14"/>
      <c r="G1076" s="119"/>
      <c r="H1076" s="14"/>
      <c r="I1076" s="119"/>
      <c r="J1076" s="14"/>
      <c r="K1076" s="14"/>
      <c r="L1076" s="14"/>
      <c r="M1076" s="13"/>
    </row>
    <row r="1077" spans="1:48" ht="30" customHeight="1">
      <c r="A1077" s="13"/>
      <c r="B1077" s="13"/>
      <c r="C1077" s="13"/>
      <c r="D1077" s="13"/>
      <c r="E1077" s="119"/>
      <c r="F1077" s="14"/>
      <c r="G1077" s="119"/>
      <c r="H1077" s="14"/>
      <c r="I1077" s="119"/>
      <c r="J1077" s="14"/>
      <c r="K1077" s="14"/>
      <c r="L1077" s="14"/>
      <c r="M1077" s="13"/>
    </row>
    <row r="1078" spans="1:48" ht="30" customHeight="1">
      <c r="A1078" s="13"/>
      <c r="B1078" s="13"/>
      <c r="C1078" s="13"/>
      <c r="D1078" s="13"/>
      <c r="E1078" s="119"/>
      <c r="F1078" s="14"/>
      <c r="G1078" s="119"/>
      <c r="H1078" s="14"/>
      <c r="I1078" s="119"/>
      <c r="J1078" s="14"/>
      <c r="K1078" s="14"/>
      <c r="L1078" s="14"/>
      <c r="M1078" s="13"/>
    </row>
    <row r="1079" spans="1:48" ht="30" customHeight="1">
      <c r="A1079" s="13"/>
      <c r="B1079" s="13"/>
      <c r="C1079" s="13"/>
      <c r="D1079" s="13"/>
      <c r="E1079" s="119"/>
      <c r="F1079" s="14"/>
      <c r="G1079" s="119"/>
      <c r="H1079" s="14"/>
      <c r="I1079" s="119"/>
      <c r="J1079" s="14"/>
      <c r="K1079" s="14"/>
      <c r="L1079" s="14"/>
      <c r="M1079" s="13"/>
    </row>
    <row r="1080" spans="1:48" ht="30" customHeight="1">
      <c r="A1080" s="13"/>
      <c r="B1080" s="13"/>
      <c r="C1080" s="13"/>
      <c r="D1080" s="13"/>
      <c r="E1080" s="119"/>
      <c r="F1080" s="14"/>
      <c r="G1080" s="119"/>
      <c r="H1080" s="14"/>
      <c r="I1080" s="119"/>
      <c r="J1080" s="14"/>
      <c r="K1080" s="14"/>
      <c r="L1080" s="14"/>
      <c r="M1080" s="13"/>
    </row>
    <row r="1081" spans="1:48" ht="30" customHeight="1">
      <c r="A1081" s="13"/>
      <c r="B1081" s="13"/>
      <c r="C1081" s="13"/>
      <c r="D1081" s="13"/>
      <c r="E1081" s="119"/>
      <c r="F1081" s="14"/>
      <c r="G1081" s="119"/>
      <c r="H1081" s="14"/>
      <c r="I1081" s="119"/>
      <c r="J1081" s="14"/>
      <c r="K1081" s="14"/>
      <c r="L1081" s="14"/>
      <c r="M1081" s="13"/>
    </row>
    <row r="1082" spans="1:48" ht="30" customHeight="1">
      <c r="A1082" s="13"/>
      <c r="B1082" s="13"/>
      <c r="C1082" s="13"/>
      <c r="D1082" s="13"/>
      <c r="E1082" s="119"/>
      <c r="F1082" s="14"/>
      <c r="G1082" s="119"/>
      <c r="H1082" s="14"/>
      <c r="I1082" s="119"/>
      <c r="J1082" s="14"/>
      <c r="K1082" s="14"/>
      <c r="L1082" s="14"/>
      <c r="M1082" s="13"/>
    </row>
    <row r="1083" spans="1:48" ht="30" customHeight="1">
      <c r="A1083" s="15" t="s">
        <v>89</v>
      </c>
      <c r="B1083" s="13"/>
      <c r="C1083" s="13"/>
      <c r="D1083" s="13"/>
      <c r="E1083" s="119"/>
      <c r="F1083" s="14">
        <f>SUMIF(AR1061:AR1082,"",F1061:F1082)</f>
        <v>0</v>
      </c>
      <c r="G1083" s="119"/>
      <c r="H1083" s="14">
        <f>SUMIF(AR1061:AR1082,"",H1061:H1082)</f>
        <v>0</v>
      </c>
      <c r="I1083" s="119"/>
      <c r="J1083" s="14">
        <f>SUMIF(AR1061:AR1082,"",J1061:J1082)</f>
        <v>0</v>
      </c>
      <c r="K1083" s="14"/>
      <c r="L1083" s="14">
        <f>SUMIF(AR1061:AR1082,"",L1061:L1082)</f>
        <v>0</v>
      </c>
      <c r="M1083" s="13"/>
      <c r="N1083" t="s">
        <v>90</v>
      </c>
    </row>
    <row r="1084" spans="1:48" ht="30" customHeight="1">
      <c r="A1084" s="15" t="s">
        <v>512</v>
      </c>
      <c r="B1084" s="15" t="s">
        <v>50</v>
      </c>
      <c r="C1084" s="13"/>
      <c r="D1084" s="13"/>
      <c r="E1084" s="119"/>
      <c r="F1084" s="14"/>
      <c r="G1084" s="119"/>
      <c r="H1084" s="14"/>
      <c r="I1084" s="119"/>
      <c r="J1084" s="14"/>
      <c r="K1084" s="14"/>
      <c r="L1084" s="14"/>
      <c r="M1084" s="13"/>
      <c r="N1084" s="2"/>
      <c r="O1084" s="2"/>
      <c r="P1084" s="2"/>
      <c r="Q1084" s="1" t="s">
        <v>513</v>
      </c>
      <c r="R1084" s="2"/>
      <c r="S1084" s="2"/>
      <c r="T1084" s="2"/>
      <c r="U1084" s="2"/>
      <c r="V1084" s="2"/>
      <c r="W1084" s="2"/>
      <c r="X1084" s="2"/>
      <c r="Y1084" s="2"/>
      <c r="Z1084" s="2"/>
      <c r="AA1084" s="2"/>
      <c r="AB1084" s="2"/>
      <c r="AC1084" s="2"/>
      <c r="AD1084" s="2"/>
      <c r="AE1084" s="2"/>
      <c r="AF1084" s="2"/>
      <c r="AG1084" s="2"/>
      <c r="AH1084" s="2"/>
      <c r="AI1084" s="2"/>
      <c r="AJ1084" s="2"/>
      <c r="AK1084" s="2"/>
      <c r="AL1084" s="2"/>
      <c r="AM1084" s="2"/>
      <c r="AN1084" s="2"/>
      <c r="AO1084" s="2"/>
      <c r="AP1084" s="2"/>
      <c r="AQ1084" s="2"/>
      <c r="AR1084" s="2"/>
      <c r="AS1084" s="2"/>
      <c r="AT1084" s="2"/>
      <c r="AU1084" s="2"/>
      <c r="AV1084" s="2"/>
    </row>
    <row r="1085" spans="1:48" ht="30" customHeight="1">
      <c r="A1085" s="15" t="s">
        <v>488</v>
      </c>
      <c r="B1085" s="15" t="s">
        <v>489</v>
      </c>
      <c r="C1085" s="15" t="s">
        <v>108</v>
      </c>
      <c r="D1085" s="13">
        <v>1.6240000000000001</v>
      </c>
      <c r="E1085" s="119"/>
      <c r="F1085" s="14">
        <f>TRUNC(E1085*D1085, 0)</f>
        <v>0</v>
      </c>
      <c r="G1085" s="119"/>
      <c r="H1085" s="14">
        <f>TRUNC(G1085*D1085, 0)</f>
        <v>0</v>
      </c>
      <c r="I1085" s="119"/>
      <c r="J1085" s="14">
        <f>TRUNC(I1085*D1085, 0)</f>
        <v>0</v>
      </c>
      <c r="K1085" s="14">
        <f>TRUNC(E1085+G1085+I1085, 0)</f>
        <v>0</v>
      </c>
      <c r="L1085" s="14">
        <f>TRUNC(F1085+H1085+J1085, 0)</f>
        <v>0</v>
      </c>
      <c r="M1085" s="15" t="s">
        <v>50</v>
      </c>
      <c r="N1085" s="1" t="s">
        <v>490</v>
      </c>
      <c r="O1085" s="1" t="s">
        <v>50</v>
      </c>
      <c r="P1085" s="1" t="s">
        <v>50</v>
      </c>
      <c r="Q1085" s="1" t="s">
        <v>513</v>
      </c>
      <c r="R1085" s="1" t="s">
        <v>62</v>
      </c>
      <c r="S1085" s="1" t="s">
        <v>62</v>
      </c>
      <c r="T1085" s="1" t="s">
        <v>61</v>
      </c>
      <c r="U1085" s="2"/>
      <c r="V1085" s="2"/>
      <c r="W1085" s="2"/>
      <c r="X1085" s="2"/>
      <c r="Y1085" s="2"/>
      <c r="Z1085" s="2"/>
      <c r="AA1085" s="2"/>
      <c r="AB1085" s="2"/>
      <c r="AC1085" s="2"/>
      <c r="AD1085" s="2"/>
      <c r="AE1085" s="2"/>
      <c r="AF1085" s="2"/>
      <c r="AG1085" s="2"/>
      <c r="AH1085" s="2"/>
      <c r="AI1085" s="2"/>
      <c r="AJ1085" s="2"/>
      <c r="AK1085" s="2"/>
      <c r="AL1085" s="2"/>
      <c r="AM1085" s="2"/>
      <c r="AN1085" s="2"/>
      <c r="AO1085" s="2"/>
      <c r="AP1085" s="2"/>
      <c r="AQ1085" s="2"/>
      <c r="AR1085" s="1" t="s">
        <v>50</v>
      </c>
      <c r="AS1085" s="1" t="s">
        <v>50</v>
      </c>
      <c r="AT1085" s="2"/>
      <c r="AU1085" s="1" t="s">
        <v>514</v>
      </c>
      <c r="AV1085" s="2">
        <v>150</v>
      </c>
    </row>
    <row r="1086" spans="1:48" ht="30" customHeight="1">
      <c r="A1086" s="15" t="s">
        <v>492</v>
      </c>
      <c r="B1086" s="15" t="s">
        <v>493</v>
      </c>
      <c r="C1086" s="15" t="s">
        <v>108</v>
      </c>
      <c r="D1086" s="13">
        <v>1.6240000000000001</v>
      </c>
      <c r="E1086" s="119"/>
      <c r="F1086" s="14">
        <f>TRUNC(E1086*D1086, 0)</f>
        <v>0</v>
      </c>
      <c r="G1086" s="119"/>
      <c r="H1086" s="14">
        <f>TRUNC(G1086*D1086, 0)</f>
        <v>0</v>
      </c>
      <c r="I1086" s="119"/>
      <c r="J1086" s="14">
        <f>TRUNC(I1086*D1086, 0)</f>
        <v>0</v>
      </c>
      <c r="K1086" s="14">
        <f>TRUNC(E1086+G1086+I1086, 0)</f>
        <v>0</v>
      </c>
      <c r="L1086" s="14">
        <f>TRUNC(F1086+H1086+J1086, 0)</f>
        <v>0</v>
      </c>
      <c r="M1086" s="15" t="s">
        <v>50</v>
      </c>
      <c r="N1086" s="1" t="s">
        <v>494</v>
      </c>
      <c r="O1086" s="1" t="s">
        <v>50</v>
      </c>
      <c r="P1086" s="1" t="s">
        <v>50</v>
      </c>
      <c r="Q1086" s="1" t="s">
        <v>513</v>
      </c>
      <c r="R1086" s="1" t="s">
        <v>62</v>
      </c>
      <c r="S1086" s="1" t="s">
        <v>62</v>
      </c>
      <c r="T1086" s="1" t="s">
        <v>61</v>
      </c>
      <c r="U1086" s="2"/>
      <c r="V1086" s="2"/>
      <c r="W1086" s="2"/>
      <c r="X1086" s="2"/>
      <c r="Y1086" s="2"/>
      <c r="Z1086" s="2"/>
      <c r="AA1086" s="2"/>
      <c r="AB1086" s="2"/>
      <c r="AC1086" s="2"/>
      <c r="AD1086" s="2"/>
      <c r="AE1086" s="2"/>
      <c r="AF1086" s="2"/>
      <c r="AG1086" s="2"/>
      <c r="AH1086" s="2"/>
      <c r="AI1086" s="2"/>
      <c r="AJ1086" s="2"/>
      <c r="AK1086" s="2"/>
      <c r="AL1086" s="2"/>
      <c r="AM1086" s="2"/>
      <c r="AN1086" s="2"/>
      <c r="AO1086" s="2"/>
      <c r="AP1086" s="2"/>
      <c r="AQ1086" s="2"/>
      <c r="AR1086" s="1" t="s">
        <v>50</v>
      </c>
      <c r="AS1086" s="1" t="s">
        <v>50</v>
      </c>
      <c r="AT1086" s="2"/>
      <c r="AU1086" s="1" t="s">
        <v>515</v>
      </c>
      <c r="AV1086" s="2">
        <v>152</v>
      </c>
    </row>
    <row r="1087" spans="1:48" ht="30" customHeight="1">
      <c r="A1087" s="13"/>
      <c r="B1087" s="13"/>
      <c r="C1087" s="13"/>
      <c r="D1087" s="13"/>
      <c r="E1087" s="119"/>
      <c r="F1087" s="14"/>
      <c r="G1087" s="119"/>
      <c r="H1087" s="14"/>
      <c r="I1087" s="119"/>
      <c r="J1087" s="14"/>
      <c r="K1087" s="14"/>
      <c r="L1087" s="14"/>
      <c r="M1087" s="13"/>
    </row>
    <row r="1088" spans="1:48" ht="30" customHeight="1">
      <c r="A1088" s="13"/>
      <c r="B1088" s="13"/>
      <c r="C1088" s="13"/>
      <c r="D1088" s="13"/>
      <c r="E1088" s="119"/>
      <c r="F1088" s="14"/>
      <c r="G1088" s="119"/>
      <c r="H1088" s="14"/>
      <c r="I1088" s="119"/>
      <c r="J1088" s="14"/>
      <c r="K1088" s="14"/>
      <c r="L1088" s="14"/>
      <c r="M1088" s="13"/>
    </row>
    <row r="1089" spans="1:13" ht="30" customHeight="1">
      <c r="A1089" s="13"/>
      <c r="B1089" s="13"/>
      <c r="C1089" s="13"/>
      <c r="D1089" s="13"/>
      <c r="E1089" s="119"/>
      <c r="F1089" s="14"/>
      <c r="G1089" s="119"/>
      <c r="H1089" s="14"/>
      <c r="I1089" s="119"/>
      <c r="J1089" s="14"/>
      <c r="K1089" s="14"/>
      <c r="L1089" s="14"/>
      <c r="M1089" s="13"/>
    </row>
    <row r="1090" spans="1:13" ht="30" customHeight="1">
      <c r="A1090" s="13"/>
      <c r="B1090" s="13"/>
      <c r="C1090" s="13"/>
      <c r="D1090" s="13"/>
      <c r="E1090" s="119"/>
      <c r="F1090" s="14"/>
      <c r="G1090" s="119"/>
      <c r="H1090" s="14"/>
      <c r="I1090" s="119"/>
      <c r="J1090" s="14"/>
      <c r="K1090" s="14"/>
      <c r="L1090" s="14"/>
      <c r="M1090" s="13"/>
    </row>
    <row r="1091" spans="1:13" ht="30" customHeight="1">
      <c r="A1091" s="13"/>
      <c r="B1091" s="13"/>
      <c r="C1091" s="13"/>
      <c r="D1091" s="13"/>
      <c r="E1091" s="119"/>
      <c r="F1091" s="14"/>
      <c r="G1091" s="119"/>
      <c r="H1091" s="14"/>
      <c r="I1091" s="119"/>
      <c r="J1091" s="14"/>
      <c r="K1091" s="14"/>
      <c r="L1091" s="14"/>
      <c r="M1091" s="13"/>
    </row>
    <row r="1092" spans="1:13" ht="30" customHeight="1">
      <c r="A1092" s="13"/>
      <c r="B1092" s="13"/>
      <c r="C1092" s="13"/>
      <c r="D1092" s="13"/>
      <c r="E1092" s="119"/>
      <c r="F1092" s="14"/>
      <c r="G1092" s="119"/>
      <c r="H1092" s="14"/>
      <c r="I1092" s="119"/>
      <c r="J1092" s="14"/>
      <c r="K1092" s="14"/>
      <c r="L1092" s="14"/>
      <c r="M1092" s="13"/>
    </row>
    <row r="1093" spans="1:13" ht="30" customHeight="1">
      <c r="A1093" s="13"/>
      <c r="B1093" s="13"/>
      <c r="C1093" s="13"/>
      <c r="D1093" s="13"/>
      <c r="E1093" s="119"/>
      <c r="F1093" s="14"/>
      <c r="G1093" s="119"/>
      <c r="H1093" s="14"/>
      <c r="I1093" s="119"/>
      <c r="J1093" s="14"/>
      <c r="K1093" s="14"/>
      <c r="L1093" s="14"/>
      <c r="M1093" s="13"/>
    </row>
    <row r="1094" spans="1:13" ht="30" customHeight="1">
      <c r="A1094" s="13"/>
      <c r="B1094" s="13"/>
      <c r="C1094" s="13"/>
      <c r="D1094" s="13"/>
      <c r="E1094" s="119"/>
      <c r="F1094" s="14"/>
      <c r="G1094" s="119"/>
      <c r="H1094" s="14"/>
      <c r="I1094" s="119"/>
      <c r="J1094" s="14"/>
      <c r="K1094" s="14"/>
      <c r="L1094" s="14"/>
      <c r="M1094" s="13"/>
    </row>
    <row r="1095" spans="1:13" ht="30" customHeight="1">
      <c r="A1095" s="13"/>
      <c r="B1095" s="13"/>
      <c r="C1095" s="13"/>
      <c r="D1095" s="13"/>
      <c r="E1095" s="119"/>
      <c r="F1095" s="14"/>
      <c r="G1095" s="119"/>
      <c r="H1095" s="14"/>
      <c r="I1095" s="119"/>
      <c r="J1095" s="14"/>
      <c r="K1095" s="14"/>
      <c r="L1095" s="14"/>
      <c r="M1095" s="13"/>
    </row>
    <row r="1096" spans="1:13" ht="30" customHeight="1">
      <c r="A1096" s="13"/>
      <c r="B1096" s="13"/>
      <c r="C1096" s="13"/>
      <c r="D1096" s="13"/>
      <c r="E1096" s="119"/>
      <c r="F1096" s="14"/>
      <c r="G1096" s="119"/>
      <c r="H1096" s="14"/>
      <c r="I1096" s="119"/>
      <c r="J1096" s="14"/>
      <c r="K1096" s="14"/>
      <c r="L1096" s="14"/>
      <c r="M1096" s="13"/>
    </row>
    <row r="1097" spans="1:13" ht="30" customHeight="1">
      <c r="A1097" s="13"/>
      <c r="B1097" s="13"/>
      <c r="C1097" s="13"/>
      <c r="D1097" s="13"/>
      <c r="E1097" s="119"/>
      <c r="F1097" s="14"/>
      <c r="G1097" s="119"/>
      <c r="H1097" s="14"/>
      <c r="I1097" s="119"/>
      <c r="J1097" s="14"/>
      <c r="K1097" s="14"/>
      <c r="L1097" s="14"/>
      <c r="M1097" s="13"/>
    </row>
    <row r="1098" spans="1:13" ht="30" customHeight="1">
      <c r="A1098" s="13"/>
      <c r="B1098" s="13"/>
      <c r="C1098" s="13"/>
      <c r="D1098" s="13"/>
      <c r="E1098" s="119"/>
      <c r="F1098" s="14"/>
      <c r="G1098" s="119"/>
      <c r="H1098" s="14"/>
      <c r="I1098" s="119"/>
      <c r="J1098" s="14"/>
      <c r="K1098" s="14"/>
      <c r="L1098" s="14"/>
      <c r="M1098" s="13"/>
    </row>
    <row r="1099" spans="1:13" ht="30" customHeight="1">
      <c r="A1099" s="13"/>
      <c r="B1099" s="13"/>
      <c r="C1099" s="13"/>
      <c r="D1099" s="13"/>
      <c r="E1099" s="119"/>
      <c r="F1099" s="14"/>
      <c r="G1099" s="119"/>
      <c r="H1099" s="14"/>
      <c r="I1099" s="119"/>
      <c r="J1099" s="14"/>
      <c r="K1099" s="14"/>
      <c r="L1099" s="14"/>
      <c r="M1099" s="13"/>
    </row>
    <row r="1100" spans="1:13" ht="30" customHeight="1">
      <c r="A1100" s="13"/>
      <c r="B1100" s="13"/>
      <c r="C1100" s="13"/>
      <c r="D1100" s="13"/>
      <c r="E1100" s="119"/>
      <c r="F1100" s="14"/>
      <c r="G1100" s="119"/>
      <c r="H1100" s="14"/>
      <c r="I1100" s="119"/>
      <c r="J1100" s="14"/>
      <c r="K1100" s="14"/>
      <c r="L1100" s="14"/>
      <c r="M1100" s="13"/>
    </row>
    <row r="1101" spans="1:13" ht="30" customHeight="1">
      <c r="A1101" s="13"/>
      <c r="B1101" s="13"/>
      <c r="C1101" s="13"/>
      <c r="D1101" s="13"/>
      <c r="E1101" s="119"/>
      <c r="F1101" s="14"/>
      <c r="G1101" s="119"/>
      <c r="H1101" s="14"/>
      <c r="I1101" s="119"/>
      <c r="J1101" s="14"/>
      <c r="K1101" s="14"/>
      <c r="L1101" s="14"/>
      <c r="M1101" s="13"/>
    </row>
    <row r="1102" spans="1:13" ht="30" customHeight="1">
      <c r="A1102" s="13"/>
      <c r="B1102" s="13"/>
      <c r="C1102" s="13"/>
      <c r="D1102" s="13"/>
      <c r="E1102" s="119"/>
      <c r="F1102" s="14"/>
      <c r="G1102" s="119"/>
      <c r="H1102" s="14"/>
      <c r="I1102" s="119"/>
      <c r="J1102" s="14"/>
      <c r="K1102" s="14"/>
      <c r="L1102" s="14"/>
      <c r="M1102" s="13"/>
    </row>
    <row r="1103" spans="1:13" ht="30" customHeight="1">
      <c r="A1103" s="13"/>
      <c r="B1103" s="13"/>
      <c r="C1103" s="13"/>
      <c r="D1103" s="13"/>
      <c r="E1103" s="119"/>
      <c r="F1103" s="14"/>
      <c r="G1103" s="119"/>
      <c r="H1103" s="14"/>
      <c r="I1103" s="119"/>
      <c r="J1103" s="14"/>
      <c r="K1103" s="14"/>
      <c r="L1103" s="14"/>
      <c r="M1103" s="13"/>
    </row>
    <row r="1104" spans="1:13" ht="30" customHeight="1">
      <c r="A1104" s="13"/>
      <c r="B1104" s="13"/>
      <c r="C1104" s="13"/>
      <c r="D1104" s="13"/>
      <c r="E1104" s="119"/>
      <c r="F1104" s="14"/>
      <c r="G1104" s="119"/>
      <c r="H1104" s="14"/>
      <c r="I1104" s="119"/>
      <c r="J1104" s="14"/>
      <c r="K1104" s="14"/>
      <c r="L1104" s="14"/>
      <c r="M1104" s="13"/>
    </row>
    <row r="1105" spans="1:48" ht="30" customHeight="1">
      <c r="A1105" s="13"/>
      <c r="B1105" s="13"/>
      <c r="C1105" s="13"/>
      <c r="D1105" s="13"/>
      <c r="E1105" s="119"/>
      <c r="F1105" s="14"/>
      <c r="G1105" s="119"/>
      <c r="H1105" s="14"/>
      <c r="I1105" s="119"/>
      <c r="J1105" s="14"/>
      <c r="K1105" s="14"/>
      <c r="L1105" s="14"/>
      <c r="M1105" s="13"/>
    </row>
    <row r="1106" spans="1:48" ht="30" customHeight="1">
      <c r="A1106" s="13"/>
      <c r="B1106" s="13"/>
      <c r="C1106" s="13"/>
      <c r="D1106" s="13"/>
      <c r="E1106" s="119"/>
      <c r="F1106" s="14"/>
      <c r="G1106" s="119"/>
      <c r="H1106" s="14"/>
      <c r="I1106" s="119"/>
      <c r="J1106" s="14"/>
      <c r="K1106" s="14"/>
      <c r="L1106" s="14"/>
      <c r="M1106" s="13"/>
    </row>
    <row r="1107" spans="1:48" ht="30" customHeight="1">
      <c r="A1107" s="15" t="s">
        <v>89</v>
      </c>
      <c r="B1107" s="13"/>
      <c r="C1107" s="13"/>
      <c r="D1107" s="13"/>
      <c r="E1107" s="119"/>
      <c r="F1107" s="14">
        <f>SUMIF(AR1085:AR1106,"",F1085:F1106)</f>
        <v>0</v>
      </c>
      <c r="G1107" s="119"/>
      <c r="H1107" s="14">
        <f>SUMIF(AR1085:AR1106,"",H1085:H1106)</f>
        <v>0</v>
      </c>
      <c r="I1107" s="119"/>
      <c r="J1107" s="14">
        <f>SUMIF(AR1085:AR1106,"",J1085:J1106)</f>
        <v>0</v>
      </c>
      <c r="K1107" s="14"/>
      <c r="L1107" s="14">
        <f>SUMIF(AR1085:AR1106,"",L1085:L1106)</f>
        <v>0</v>
      </c>
      <c r="M1107" s="13"/>
      <c r="N1107" t="s">
        <v>90</v>
      </c>
    </row>
    <row r="1108" spans="1:48" ht="30" customHeight="1">
      <c r="A1108" s="15" t="s">
        <v>516</v>
      </c>
      <c r="B1108" s="15" t="s">
        <v>50</v>
      </c>
      <c r="C1108" s="13"/>
      <c r="D1108" s="13"/>
      <c r="E1108" s="119"/>
      <c r="F1108" s="14"/>
      <c r="G1108" s="119"/>
      <c r="H1108" s="14"/>
      <c r="I1108" s="119"/>
      <c r="J1108" s="14"/>
      <c r="K1108" s="14"/>
      <c r="L1108" s="14"/>
      <c r="M1108" s="13"/>
      <c r="N1108" s="2"/>
      <c r="O1108" s="2"/>
      <c r="P1108" s="2"/>
      <c r="Q1108" s="1" t="s">
        <v>517</v>
      </c>
      <c r="R1108" s="2"/>
      <c r="S1108" s="2"/>
      <c r="T1108" s="2"/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  <c r="AE1108" s="2"/>
      <c r="AF1108" s="2"/>
      <c r="AG1108" s="2"/>
      <c r="AH1108" s="2"/>
      <c r="AI1108" s="2"/>
      <c r="AJ1108" s="2"/>
      <c r="AK1108" s="2"/>
      <c r="AL1108" s="2"/>
      <c r="AM1108" s="2"/>
      <c r="AN1108" s="2"/>
      <c r="AO1108" s="2"/>
      <c r="AP1108" s="2"/>
      <c r="AQ1108" s="2"/>
      <c r="AR1108" s="2"/>
      <c r="AS1108" s="2"/>
      <c r="AT1108" s="2"/>
      <c r="AU1108" s="2"/>
      <c r="AV1108" s="2"/>
    </row>
    <row r="1109" spans="1:48" ht="30" customHeight="1">
      <c r="A1109" s="15" t="s">
        <v>488</v>
      </c>
      <c r="B1109" s="15" t="s">
        <v>489</v>
      </c>
      <c r="C1109" s="15" t="s">
        <v>108</v>
      </c>
      <c r="D1109" s="13">
        <v>0.40600000000000003</v>
      </c>
      <c r="E1109" s="119"/>
      <c r="F1109" s="14">
        <f>TRUNC(E1109*D1109, 0)</f>
        <v>0</v>
      </c>
      <c r="G1109" s="119"/>
      <c r="H1109" s="14">
        <f>TRUNC(G1109*D1109, 0)</f>
        <v>0</v>
      </c>
      <c r="I1109" s="119"/>
      <c r="J1109" s="14">
        <f>TRUNC(I1109*D1109, 0)</f>
        <v>0</v>
      </c>
      <c r="K1109" s="14">
        <f>TRUNC(E1109+G1109+I1109, 0)</f>
        <v>0</v>
      </c>
      <c r="L1109" s="14">
        <f>TRUNC(F1109+H1109+J1109, 0)</f>
        <v>0</v>
      </c>
      <c r="M1109" s="15" t="s">
        <v>50</v>
      </c>
      <c r="N1109" s="1" t="s">
        <v>490</v>
      </c>
      <c r="O1109" s="1" t="s">
        <v>50</v>
      </c>
      <c r="P1109" s="1" t="s">
        <v>50</v>
      </c>
      <c r="Q1109" s="1" t="s">
        <v>517</v>
      </c>
      <c r="R1109" s="1" t="s">
        <v>62</v>
      </c>
      <c r="S1109" s="1" t="s">
        <v>62</v>
      </c>
      <c r="T1109" s="1" t="s">
        <v>61</v>
      </c>
      <c r="U1109" s="2"/>
      <c r="V1109" s="2"/>
      <c r="W1109" s="2"/>
      <c r="X1109" s="2"/>
      <c r="Y1109" s="2"/>
      <c r="Z1109" s="2"/>
      <c r="AA1109" s="2"/>
      <c r="AB1109" s="2"/>
      <c r="AC1109" s="2"/>
      <c r="AD1109" s="2"/>
      <c r="AE1109" s="2"/>
      <c r="AF1109" s="2"/>
      <c r="AG1109" s="2"/>
      <c r="AH1109" s="2"/>
      <c r="AI1109" s="2"/>
      <c r="AJ1109" s="2"/>
      <c r="AK1109" s="2"/>
      <c r="AL1109" s="2"/>
      <c r="AM1109" s="2"/>
      <c r="AN1109" s="2"/>
      <c r="AO1109" s="2"/>
      <c r="AP1109" s="2"/>
      <c r="AQ1109" s="2"/>
      <c r="AR1109" s="1" t="s">
        <v>50</v>
      </c>
      <c r="AS1109" s="1" t="s">
        <v>50</v>
      </c>
      <c r="AT1109" s="2"/>
      <c r="AU1109" s="1" t="s">
        <v>518</v>
      </c>
      <c r="AV1109" s="2">
        <v>164</v>
      </c>
    </row>
    <row r="1110" spans="1:48" ht="30" customHeight="1">
      <c r="A1110" s="15" t="s">
        <v>492</v>
      </c>
      <c r="B1110" s="15" t="s">
        <v>493</v>
      </c>
      <c r="C1110" s="15" t="s">
        <v>108</v>
      </c>
      <c r="D1110" s="13">
        <v>0.40600000000000003</v>
      </c>
      <c r="E1110" s="119"/>
      <c r="F1110" s="14">
        <f>TRUNC(E1110*D1110, 0)</f>
        <v>0</v>
      </c>
      <c r="G1110" s="119"/>
      <c r="H1110" s="14">
        <f>TRUNC(G1110*D1110, 0)</f>
        <v>0</v>
      </c>
      <c r="I1110" s="119"/>
      <c r="J1110" s="14">
        <f>TRUNC(I1110*D1110, 0)</f>
        <v>0</v>
      </c>
      <c r="K1110" s="14">
        <f>TRUNC(E1110+G1110+I1110, 0)</f>
        <v>0</v>
      </c>
      <c r="L1110" s="14">
        <f>TRUNC(F1110+H1110+J1110, 0)</f>
        <v>0</v>
      </c>
      <c r="M1110" s="15" t="s">
        <v>50</v>
      </c>
      <c r="N1110" s="1" t="s">
        <v>494</v>
      </c>
      <c r="O1110" s="1" t="s">
        <v>50</v>
      </c>
      <c r="P1110" s="1" t="s">
        <v>50</v>
      </c>
      <c r="Q1110" s="1" t="s">
        <v>517</v>
      </c>
      <c r="R1110" s="1" t="s">
        <v>62</v>
      </c>
      <c r="S1110" s="1" t="s">
        <v>62</v>
      </c>
      <c r="T1110" s="1" t="s">
        <v>61</v>
      </c>
      <c r="U1110" s="2"/>
      <c r="V1110" s="2"/>
      <c r="W1110" s="2"/>
      <c r="X1110" s="2"/>
      <c r="Y1110" s="2"/>
      <c r="Z1110" s="2"/>
      <c r="AA1110" s="2"/>
      <c r="AB1110" s="2"/>
      <c r="AC1110" s="2"/>
      <c r="AD1110" s="2"/>
      <c r="AE1110" s="2"/>
      <c r="AF1110" s="2"/>
      <c r="AG1110" s="2"/>
      <c r="AH1110" s="2"/>
      <c r="AI1110" s="2"/>
      <c r="AJ1110" s="2"/>
      <c r="AK1110" s="2"/>
      <c r="AL1110" s="2"/>
      <c r="AM1110" s="2"/>
      <c r="AN1110" s="2"/>
      <c r="AO1110" s="2"/>
      <c r="AP1110" s="2"/>
      <c r="AQ1110" s="2"/>
      <c r="AR1110" s="1" t="s">
        <v>50</v>
      </c>
      <c r="AS1110" s="1" t="s">
        <v>50</v>
      </c>
      <c r="AT1110" s="2"/>
      <c r="AU1110" s="1" t="s">
        <v>519</v>
      </c>
      <c r="AV1110" s="2">
        <v>166</v>
      </c>
    </row>
    <row r="1111" spans="1:48" ht="30" customHeight="1">
      <c r="A1111" s="13"/>
      <c r="B1111" s="13"/>
      <c r="C1111" s="13"/>
      <c r="D1111" s="13"/>
      <c r="E1111" s="119"/>
      <c r="F1111" s="14"/>
      <c r="G1111" s="119"/>
      <c r="H1111" s="14"/>
      <c r="I1111" s="119"/>
      <c r="J1111" s="14"/>
      <c r="K1111" s="14"/>
      <c r="L1111" s="14"/>
      <c r="M1111" s="13"/>
    </row>
    <row r="1112" spans="1:48" ht="30" customHeight="1">
      <c r="A1112" s="13"/>
      <c r="B1112" s="13"/>
      <c r="C1112" s="13"/>
      <c r="D1112" s="13"/>
      <c r="E1112" s="119"/>
      <c r="F1112" s="14"/>
      <c r="G1112" s="119"/>
      <c r="H1112" s="14"/>
      <c r="I1112" s="119"/>
      <c r="J1112" s="14"/>
      <c r="K1112" s="14"/>
      <c r="L1112" s="14"/>
      <c r="M1112" s="13"/>
    </row>
    <row r="1113" spans="1:48" ht="30" customHeight="1">
      <c r="A1113" s="13"/>
      <c r="B1113" s="13"/>
      <c r="C1113" s="13"/>
      <c r="D1113" s="13"/>
      <c r="E1113" s="119"/>
      <c r="F1113" s="14"/>
      <c r="G1113" s="119"/>
      <c r="H1113" s="14"/>
      <c r="I1113" s="119"/>
      <c r="J1113" s="14"/>
      <c r="K1113" s="14"/>
      <c r="L1113" s="14"/>
      <c r="M1113" s="13"/>
    </row>
    <row r="1114" spans="1:48" ht="30" customHeight="1">
      <c r="A1114" s="13"/>
      <c r="B1114" s="13"/>
      <c r="C1114" s="13"/>
      <c r="D1114" s="13"/>
      <c r="E1114" s="119"/>
      <c r="F1114" s="14"/>
      <c r="G1114" s="119"/>
      <c r="H1114" s="14"/>
      <c r="I1114" s="119"/>
      <c r="J1114" s="14"/>
      <c r="K1114" s="14"/>
      <c r="L1114" s="14"/>
      <c r="M1114" s="13"/>
    </row>
    <row r="1115" spans="1:48" ht="30" customHeight="1">
      <c r="A1115" s="13"/>
      <c r="B1115" s="13"/>
      <c r="C1115" s="13"/>
      <c r="D1115" s="13"/>
      <c r="E1115" s="119"/>
      <c r="F1115" s="14"/>
      <c r="G1115" s="119"/>
      <c r="H1115" s="14"/>
      <c r="I1115" s="119"/>
      <c r="J1115" s="14"/>
      <c r="K1115" s="14"/>
      <c r="L1115" s="14"/>
      <c r="M1115" s="13"/>
    </row>
    <row r="1116" spans="1:48" ht="30" customHeight="1">
      <c r="A1116" s="13"/>
      <c r="B1116" s="13"/>
      <c r="C1116" s="13"/>
      <c r="D1116" s="13"/>
      <c r="E1116" s="119"/>
      <c r="F1116" s="14"/>
      <c r="G1116" s="119"/>
      <c r="H1116" s="14"/>
      <c r="I1116" s="119"/>
      <c r="J1116" s="14"/>
      <c r="K1116" s="14"/>
      <c r="L1116" s="14"/>
      <c r="M1116" s="13"/>
    </row>
    <row r="1117" spans="1:48" ht="30" customHeight="1">
      <c r="A1117" s="13"/>
      <c r="B1117" s="13"/>
      <c r="C1117" s="13"/>
      <c r="D1117" s="13"/>
      <c r="E1117" s="119"/>
      <c r="F1117" s="14"/>
      <c r="G1117" s="119"/>
      <c r="H1117" s="14"/>
      <c r="I1117" s="119"/>
      <c r="J1117" s="14"/>
      <c r="K1117" s="14"/>
      <c r="L1117" s="14"/>
      <c r="M1117" s="13"/>
    </row>
    <row r="1118" spans="1:48" ht="30" customHeight="1">
      <c r="A1118" s="13"/>
      <c r="B1118" s="13"/>
      <c r="C1118" s="13"/>
      <c r="D1118" s="13"/>
      <c r="E1118" s="119"/>
      <c r="F1118" s="14"/>
      <c r="G1118" s="119"/>
      <c r="H1118" s="14"/>
      <c r="I1118" s="119"/>
      <c r="J1118" s="14"/>
      <c r="K1118" s="14"/>
      <c r="L1118" s="14"/>
      <c r="M1118" s="13"/>
    </row>
    <row r="1119" spans="1:48" ht="30" customHeight="1">
      <c r="A1119" s="13"/>
      <c r="B1119" s="13"/>
      <c r="C1119" s="13"/>
      <c r="D1119" s="13"/>
      <c r="E1119" s="119"/>
      <c r="F1119" s="14"/>
      <c r="G1119" s="119"/>
      <c r="H1119" s="14"/>
      <c r="I1119" s="119"/>
      <c r="J1119" s="14"/>
      <c r="K1119" s="14"/>
      <c r="L1119" s="14"/>
      <c r="M1119" s="13"/>
    </row>
    <row r="1120" spans="1:48" ht="30" customHeight="1">
      <c r="A1120" s="13"/>
      <c r="B1120" s="13"/>
      <c r="C1120" s="13"/>
      <c r="D1120" s="13"/>
      <c r="E1120" s="119"/>
      <c r="F1120" s="14"/>
      <c r="G1120" s="119"/>
      <c r="H1120" s="14"/>
      <c r="I1120" s="119"/>
      <c r="J1120" s="14"/>
      <c r="K1120" s="14"/>
      <c r="L1120" s="14"/>
      <c r="M1120" s="13"/>
    </row>
    <row r="1121" spans="1:48" ht="30" customHeight="1">
      <c r="A1121" s="13"/>
      <c r="B1121" s="13"/>
      <c r="C1121" s="13"/>
      <c r="D1121" s="13"/>
      <c r="E1121" s="119"/>
      <c r="F1121" s="14"/>
      <c r="G1121" s="119"/>
      <c r="H1121" s="14"/>
      <c r="I1121" s="119"/>
      <c r="J1121" s="14"/>
      <c r="K1121" s="14"/>
      <c r="L1121" s="14"/>
      <c r="M1121" s="13"/>
    </row>
    <row r="1122" spans="1:48" ht="30" customHeight="1">
      <c r="A1122" s="13"/>
      <c r="B1122" s="13"/>
      <c r="C1122" s="13"/>
      <c r="D1122" s="13"/>
      <c r="E1122" s="119"/>
      <c r="F1122" s="14"/>
      <c r="G1122" s="119"/>
      <c r="H1122" s="14"/>
      <c r="I1122" s="119"/>
      <c r="J1122" s="14"/>
      <c r="K1122" s="14"/>
      <c r="L1122" s="14"/>
      <c r="M1122" s="13"/>
    </row>
    <row r="1123" spans="1:48" ht="30" customHeight="1">
      <c r="A1123" s="13"/>
      <c r="B1123" s="13"/>
      <c r="C1123" s="13"/>
      <c r="D1123" s="13"/>
      <c r="E1123" s="119"/>
      <c r="F1123" s="14"/>
      <c r="G1123" s="119"/>
      <c r="H1123" s="14"/>
      <c r="I1123" s="119"/>
      <c r="J1123" s="14"/>
      <c r="K1123" s="14"/>
      <c r="L1123" s="14"/>
      <c r="M1123" s="13"/>
    </row>
    <row r="1124" spans="1:48" ht="30" customHeight="1">
      <c r="A1124" s="13"/>
      <c r="B1124" s="13"/>
      <c r="C1124" s="13"/>
      <c r="D1124" s="13"/>
      <c r="E1124" s="119"/>
      <c r="F1124" s="14"/>
      <c r="G1124" s="119"/>
      <c r="H1124" s="14"/>
      <c r="I1124" s="119"/>
      <c r="J1124" s="14"/>
      <c r="K1124" s="14"/>
      <c r="L1124" s="14"/>
      <c r="M1124" s="13"/>
    </row>
    <row r="1125" spans="1:48" ht="30" customHeight="1">
      <c r="A1125" s="13"/>
      <c r="B1125" s="13"/>
      <c r="C1125" s="13"/>
      <c r="D1125" s="13"/>
      <c r="E1125" s="119"/>
      <c r="F1125" s="14"/>
      <c r="G1125" s="119"/>
      <c r="H1125" s="14"/>
      <c r="I1125" s="119"/>
      <c r="J1125" s="14"/>
      <c r="K1125" s="14"/>
      <c r="L1125" s="14"/>
      <c r="M1125" s="13"/>
    </row>
    <row r="1126" spans="1:48" ht="30" customHeight="1">
      <c r="A1126" s="13"/>
      <c r="B1126" s="13"/>
      <c r="C1126" s="13"/>
      <c r="D1126" s="13"/>
      <c r="E1126" s="119"/>
      <c r="F1126" s="14"/>
      <c r="G1126" s="119"/>
      <c r="H1126" s="14"/>
      <c r="I1126" s="119"/>
      <c r="J1126" s="14"/>
      <c r="K1126" s="14"/>
      <c r="L1126" s="14"/>
      <c r="M1126" s="13"/>
    </row>
    <row r="1127" spans="1:48" ht="30" customHeight="1">
      <c r="A1127" s="13"/>
      <c r="B1127" s="13"/>
      <c r="C1127" s="13"/>
      <c r="D1127" s="13"/>
      <c r="E1127" s="119"/>
      <c r="F1127" s="14"/>
      <c r="G1127" s="119"/>
      <c r="H1127" s="14"/>
      <c r="I1127" s="119"/>
      <c r="J1127" s="14"/>
      <c r="K1127" s="14"/>
      <c r="L1127" s="14"/>
      <c r="M1127" s="13"/>
    </row>
    <row r="1128" spans="1:48" ht="30" customHeight="1">
      <c r="A1128" s="13"/>
      <c r="B1128" s="13"/>
      <c r="C1128" s="13"/>
      <c r="D1128" s="13"/>
      <c r="E1128" s="119"/>
      <c r="F1128" s="14"/>
      <c r="G1128" s="119"/>
      <c r="H1128" s="14"/>
      <c r="I1128" s="119"/>
      <c r="J1128" s="14"/>
      <c r="K1128" s="14"/>
      <c r="L1128" s="14"/>
      <c r="M1128" s="13"/>
    </row>
    <row r="1129" spans="1:48" ht="30" customHeight="1">
      <c r="A1129" s="13"/>
      <c r="B1129" s="13"/>
      <c r="C1129" s="13"/>
      <c r="D1129" s="13"/>
      <c r="E1129" s="119"/>
      <c r="F1129" s="14"/>
      <c r="G1129" s="119"/>
      <c r="H1129" s="14"/>
      <c r="I1129" s="119"/>
      <c r="J1129" s="14"/>
      <c r="K1129" s="14"/>
      <c r="L1129" s="14"/>
      <c r="M1129" s="13"/>
    </row>
    <row r="1130" spans="1:48" ht="30" customHeight="1">
      <c r="A1130" s="13"/>
      <c r="B1130" s="13"/>
      <c r="C1130" s="13"/>
      <c r="D1130" s="13"/>
      <c r="E1130" s="119"/>
      <c r="F1130" s="14"/>
      <c r="G1130" s="119"/>
      <c r="H1130" s="14"/>
      <c r="I1130" s="119"/>
      <c r="J1130" s="14"/>
      <c r="K1130" s="14"/>
      <c r="L1130" s="14"/>
      <c r="M1130" s="13"/>
    </row>
    <row r="1131" spans="1:48" ht="30" customHeight="1">
      <c r="A1131" s="15" t="s">
        <v>89</v>
      </c>
      <c r="B1131" s="13"/>
      <c r="C1131" s="13"/>
      <c r="D1131" s="13"/>
      <c r="E1131" s="119"/>
      <c r="F1131" s="14">
        <f>SUMIF(AR1109:AR1130,"",F1109:F1130)</f>
        <v>0</v>
      </c>
      <c r="G1131" s="119"/>
      <c r="H1131" s="14">
        <f>SUMIF(AR1109:AR1130,"",H1109:H1130)</f>
        <v>0</v>
      </c>
      <c r="I1131" s="119"/>
      <c r="J1131" s="14">
        <f>SUMIF(AR1109:AR1130,"",J1109:J1130)</f>
        <v>0</v>
      </c>
      <c r="K1131" s="14"/>
      <c r="L1131" s="14">
        <f>SUMIF(AR1109:AR1130,"",L1109:L1130)</f>
        <v>0</v>
      </c>
      <c r="M1131" s="13"/>
      <c r="N1131" t="s">
        <v>90</v>
      </c>
    </row>
    <row r="1132" spans="1:48" ht="30" customHeight="1">
      <c r="A1132" s="15" t="s">
        <v>520</v>
      </c>
      <c r="B1132" s="15" t="s">
        <v>50</v>
      </c>
      <c r="C1132" s="13"/>
      <c r="D1132" s="13"/>
      <c r="E1132" s="119"/>
      <c r="F1132" s="14"/>
      <c r="G1132" s="119"/>
      <c r="H1132" s="14"/>
      <c r="I1132" s="119"/>
      <c r="J1132" s="14"/>
      <c r="K1132" s="14"/>
      <c r="L1132" s="14"/>
      <c r="M1132" s="13"/>
      <c r="N1132" s="2"/>
      <c r="O1132" s="2"/>
      <c r="P1132" s="2"/>
      <c r="Q1132" s="1" t="s">
        <v>521</v>
      </c>
      <c r="R1132" s="2"/>
      <c r="S1132" s="2"/>
      <c r="T1132" s="2"/>
      <c r="U1132" s="2"/>
      <c r="V1132" s="2"/>
      <c r="W1132" s="2"/>
      <c r="X1132" s="2"/>
      <c r="Y1132" s="2"/>
      <c r="Z1132" s="2"/>
      <c r="AA1132" s="2"/>
      <c r="AB1132" s="2"/>
      <c r="AC1132" s="2"/>
      <c r="AD1132" s="2"/>
      <c r="AE1132" s="2"/>
      <c r="AF1132" s="2"/>
      <c r="AG1132" s="2"/>
      <c r="AH1132" s="2"/>
      <c r="AI1132" s="2"/>
      <c r="AJ1132" s="2"/>
      <c r="AK1132" s="2"/>
      <c r="AL1132" s="2"/>
      <c r="AM1132" s="2"/>
      <c r="AN1132" s="2"/>
      <c r="AO1132" s="2"/>
      <c r="AP1132" s="2"/>
      <c r="AQ1132" s="2"/>
      <c r="AR1132" s="2"/>
      <c r="AS1132" s="2"/>
      <c r="AT1132" s="2"/>
      <c r="AU1132" s="2"/>
      <c r="AV1132" s="2"/>
    </row>
    <row r="1133" spans="1:48" ht="30" customHeight="1">
      <c r="A1133" s="15" t="s">
        <v>488</v>
      </c>
      <c r="B1133" s="15" t="s">
        <v>489</v>
      </c>
      <c r="C1133" s="15" t="s">
        <v>108</v>
      </c>
      <c r="D1133" s="13">
        <v>2.9390000000000001</v>
      </c>
      <c r="E1133" s="119"/>
      <c r="F1133" s="14">
        <f>TRUNC(E1133*D1133, 0)</f>
        <v>0</v>
      </c>
      <c r="G1133" s="119"/>
      <c r="H1133" s="14">
        <f>TRUNC(G1133*D1133, 0)</f>
        <v>0</v>
      </c>
      <c r="I1133" s="119"/>
      <c r="J1133" s="14">
        <f>TRUNC(I1133*D1133, 0)</f>
        <v>0</v>
      </c>
      <c r="K1133" s="14">
        <f>TRUNC(E1133+G1133+I1133, 0)</f>
        <v>0</v>
      </c>
      <c r="L1133" s="14">
        <f>TRUNC(F1133+H1133+J1133, 0)</f>
        <v>0</v>
      </c>
      <c r="M1133" s="15" t="s">
        <v>50</v>
      </c>
      <c r="N1133" s="1" t="s">
        <v>490</v>
      </c>
      <c r="O1133" s="1" t="s">
        <v>50</v>
      </c>
      <c r="P1133" s="1" t="s">
        <v>50</v>
      </c>
      <c r="Q1133" s="1" t="s">
        <v>521</v>
      </c>
      <c r="R1133" s="1" t="s">
        <v>62</v>
      </c>
      <c r="S1133" s="1" t="s">
        <v>62</v>
      </c>
      <c r="T1133" s="1" t="s">
        <v>61</v>
      </c>
      <c r="U1133" s="2"/>
      <c r="V1133" s="2"/>
      <c r="W1133" s="2"/>
      <c r="X1133" s="2"/>
      <c r="Y1133" s="2"/>
      <c r="Z1133" s="2"/>
      <c r="AA1133" s="2"/>
      <c r="AB1133" s="2"/>
      <c r="AC1133" s="2"/>
      <c r="AD1133" s="2"/>
      <c r="AE1133" s="2"/>
      <c r="AF1133" s="2"/>
      <c r="AG1133" s="2"/>
      <c r="AH1133" s="2"/>
      <c r="AI1133" s="2"/>
      <c r="AJ1133" s="2"/>
      <c r="AK1133" s="2"/>
      <c r="AL1133" s="2"/>
      <c r="AM1133" s="2"/>
      <c r="AN1133" s="2"/>
      <c r="AO1133" s="2"/>
      <c r="AP1133" s="2"/>
      <c r="AQ1133" s="2"/>
      <c r="AR1133" s="1" t="s">
        <v>50</v>
      </c>
      <c r="AS1133" s="1" t="s">
        <v>50</v>
      </c>
      <c r="AT1133" s="2"/>
      <c r="AU1133" s="1" t="s">
        <v>522</v>
      </c>
      <c r="AV1133" s="2">
        <v>200</v>
      </c>
    </row>
    <row r="1134" spans="1:48" ht="30" customHeight="1">
      <c r="A1134" s="15" t="s">
        <v>492</v>
      </c>
      <c r="B1134" s="15" t="s">
        <v>493</v>
      </c>
      <c r="C1134" s="15" t="s">
        <v>108</v>
      </c>
      <c r="D1134" s="13">
        <v>2.9390000000000001</v>
      </c>
      <c r="E1134" s="119"/>
      <c r="F1134" s="14">
        <f>TRUNC(E1134*D1134, 0)</f>
        <v>0</v>
      </c>
      <c r="G1134" s="119"/>
      <c r="H1134" s="14">
        <f>TRUNC(G1134*D1134, 0)</f>
        <v>0</v>
      </c>
      <c r="I1134" s="119"/>
      <c r="J1134" s="14">
        <f>TRUNC(I1134*D1134, 0)</f>
        <v>0</v>
      </c>
      <c r="K1134" s="14">
        <f>TRUNC(E1134+G1134+I1134, 0)</f>
        <v>0</v>
      </c>
      <c r="L1134" s="14">
        <f>TRUNC(F1134+H1134+J1134, 0)</f>
        <v>0</v>
      </c>
      <c r="M1134" s="15" t="s">
        <v>50</v>
      </c>
      <c r="N1134" s="1" t="s">
        <v>494</v>
      </c>
      <c r="O1134" s="1" t="s">
        <v>50</v>
      </c>
      <c r="P1134" s="1" t="s">
        <v>50</v>
      </c>
      <c r="Q1134" s="1" t="s">
        <v>521</v>
      </c>
      <c r="R1134" s="1" t="s">
        <v>62</v>
      </c>
      <c r="S1134" s="1" t="s">
        <v>62</v>
      </c>
      <c r="T1134" s="1" t="s">
        <v>61</v>
      </c>
      <c r="U1134" s="2"/>
      <c r="V1134" s="2"/>
      <c r="W1134" s="2"/>
      <c r="X1134" s="2"/>
      <c r="Y1134" s="2"/>
      <c r="Z1134" s="2"/>
      <c r="AA1134" s="2"/>
      <c r="AB1134" s="2"/>
      <c r="AC1134" s="2"/>
      <c r="AD1134" s="2"/>
      <c r="AE1134" s="2"/>
      <c r="AF1134" s="2"/>
      <c r="AG1134" s="2"/>
      <c r="AH1134" s="2"/>
      <c r="AI1134" s="2"/>
      <c r="AJ1134" s="2"/>
      <c r="AK1134" s="2"/>
      <c r="AL1134" s="2"/>
      <c r="AM1134" s="2"/>
      <c r="AN1134" s="2"/>
      <c r="AO1134" s="2"/>
      <c r="AP1134" s="2"/>
      <c r="AQ1134" s="2"/>
      <c r="AR1134" s="1" t="s">
        <v>50</v>
      </c>
      <c r="AS1134" s="1" t="s">
        <v>50</v>
      </c>
      <c r="AT1134" s="2"/>
      <c r="AU1134" s="1" t="s">
        <v>523</v>
      </c>
      <c r="AV1134" s="2">
        <v>202</v>
      </c>
    </row>
    <row r="1135" spans="1:48" ht="30" customHeight="1">
      <c r="A1135" s="13"/>
      <c r="B1135" s="13"/>
      <c r="C1135" s="13"/>
      <c r="D1135" s="13"/>
      <c r="E1135" s="119"/>
      <c r="F1135" s="14"/>
      <c r="G1135" s="119"/>
      <c r="H1135" s="14"/>
      <c r="I1135" s="119"/>
      <c r="J1135" s="14"/>
      <c r="K1135" s="14"/>
      <c r="L1135" s="14"/>
      <c r="M1135" s="13"/>
    </row>
    <row r="1136" spans="1:48" ht="30" customHeight="1">
      <c r="A1136" s="13"/>
      <c r="B1136" s="13"/>
      <c r="C1136" s="13"/>
      <c r="D1136" s="13"/>
      <c r="E1136" s="119"/>
      <c r="F1136" s="14"/>
      <c r="G1136" s="119"/>
      <c r="H1136" s="14"/>
      <c r="I1136" s="119"/>
      <c r="J1136" s="14"/>
      <c r="K1136" s="14"/>
      <c r="L1136" s="14"/>
      <c r="M1136" s="13"/>
    </row>
    <row r="1137" spans="1:13" ht="30" customHeight="1">
      <c r="A1137" s="13"/>
      <c r="B1137" s="13"/>
      <c r="C1137" s="13"/>
      <c r="D1137" s="13"/>
      <c r="E1137" s="119"/>
      <c r="F1137" s="14"/>
      <c r="G1137" s="119"/>
      <c r="H1137" s="14"/>
      <c r="I1137" s="119"/>
      <c r="J1137" s="14"/>
      <c r="K1137" s="14"/>
      <c r="L1137" s="14"/>
      <c r="M1137" s="13"/>
    </row>
    <row r="1138" spans="1:13" ht="30" customHeight="1">
      <c r="A1138" s="13"/>
      <c r="B1138" s="13"/>
      <c r="C1138" s="13"/>
      <c r="D1138" s="13"/>
      <c r="E1138" s="119"/>
      <c r="F1138" s="14"/>
      <c r="G1138" s="119"/>
      <c r="H1138" s="14"/>
      <c r="I1138" s="119"/>
      <c r="J1138" s="14"/>
      <c r="K1138" s="14"/>
      <c r="L1138" s="14"/>
      <c r="M1138" s="13"/>
    </row>
    <row r="1139" spans="1:13" ht="30" customHeight="1">
      <c r="A1139" s="13"/>
      <c r="B1139" s="13"/>
      <c r="C1139" s="13"/>
      <c r="D1139" s="13"/>
      <c r="E1139" s="119"/>
      <c r="F1139" s="14"/>
      <c r="G1139" s="119"/>
      <c r="H1139" s="14"/>
      <c r="I1139" s="119"/>
      <c r="J1139" s="14"/>
      <c r="K1139" s="14"/>
      <c r="L1139" s="14"/>
      <c r="M1139" s="13"/>
    </row>
    <row r="1140" spans="1:13" ht="30" customHeight="1">
      <c r="A1140" s="13"/>
      <c r="B1140" s="13"/>
      <c r="C1140" s="13"/>
      <c r="D1140" s="13"/>
      <c r="E1140" s="119"/>
      <c r="F1140" s="14"/>
      <c r="G1140" s="119"/>
      <c r="H1140" s="14"/>
      <c r="I1140" s="119"/>
      <c r="J1140" s="14"/>
      <c r="K1140" s="14"/>
      <c r="L1140" s="14"/>
      <c r="M1140" s="13"/>
    </row>
    <row r="1141" spans="1:13" ht="30" customHeight="1">
      <c r="A1141" s="13"/>
      <c r="B1141" s="13"/>
      <c r="C1141" s="13"/>
      <c r="D1141" s="13"/>
      <c r="E1141" s="119"/>
      <c r="F1141" s="14"/>
      <c r="G1141" s="119"/>
      <c r="H1141" s="14"/>
      <c r="I1141" s="119"/>
      <c r="J1141" s="14"/>
      <c r="K1141" s="14"/>
      <c r="L1141" s="14"/>
      <c r="M1141" s="13"/>
    </row>
    <row r="1142" spans="1:13" ht="30" customHeight="1">
      <c r="A1142" s="13"/>
      <c r="B1142" s="13"/>
      <c r="C1142" s="13"/>
      <c r="D1142" s="13"/>
      <c r="E1142" s="119"/>
      <c r="F1142" s="14"/>
      <c r="G1142" s="119"/>
      <c r="H1142" s="14"/>
      <c r="I1142" s="119"/>
      <c r="J1142" s="14"/>
      <c r="K1142" s="14"/>
      <c r="L1142" s="14"/>
      <c r="M1142" s="13"/>
    </row>
    <row r="1143" spans="1:13" ht="30" customHeight="1">
      <c r="A1143" s="13"/>
      <c r="B1143" s="13"/>
      <c r="C1143" s="13"/>
      <c r="D1143" s="13"/>
      <c r="E1143" s="119"/>
      <c r="F1143" s="14"/>
      <c r="G1143" s="119"/>
      <c r="H1143" s="14"/>
      <c r="I1143" s="119"/>
      <c r="J1143" s="14"/>
      <c r="K1143" s="14"/>
      <c r="L1143" s="14"/>
      <c r="M1143" s="13"/>
    </row>
    <row r="1144" spans="1:13" ht="30" customHeight="1">
      <c r="A1144" s="13"/>
      <c r="B1144" s="13"/>
      <c r="C1144" s="13"/>
      <c r="D1144" s="13"/>
      <c r="E1144" s="119"/>
      <c r="F1144" s="14"/>
      <c r="G1144" s="119"/>
      <c r="H1144" s="14"/>
      <c r="I1144" s="119"/>
      <c r="J1144" s="14"/>
      <c r="K1144" s="14"/>
      <c r="L1144" s="14"/>
      <c r="M1144" s="13"/>
    </row>
    <row r="1145" spans="1:13" ht="30" customHeight="1">
      <c r="A1145" s="13"/>
      <c r="B1145" s="13"/>
      <c r="C1145" s="13"/>
      <c r="D1145" s="13"/>
      <c r="E1145" s="119"/>
      <c r="F1145" s="14"/>
      <c r="G1145" s="119"/>
      <c r="H1145" s="14"/>
      <c r="I1145" s="119"/>
      <c r="J1145" s="14"/>
      <c r="K1145" s="14"/>
      <c r="L1145" s="14"/>
      <c r="M1145" s="13"/>
    </row>
    <row r="1146" spans="1:13" ht="30" customHeight="1">
      <c r="A1146" s="13"/>
      <c r="B1146" s="13"/>
      <c r="C1146" s="13"/>
      <c r="D1146" s="13"/>
      <c r="E1146" s="119"/>
      <c r="F1146" s="14"/>
      <c r="G1146" s="119"/>
      <c r="H1146" s="14"/>
      <c r="I1146" s="119"/>
      <c r="J1146" s="14"/>
      <c r="K1146" s="14"/>
      <c r="L1146" s="14"/>
      <c r="M1146" s="13"/>
    </row>
    <row r="1147" spans="1:13" ht="30" customHeight="1">
      <c r="A1147" s="13"/>
      <c r="B1147" s="13"/>
      <c r="C1147" s="13"/>
      <c r="D1147" s="13"/>
      <c r="E1147" s="119"/>
      <c r="F1147" s="14"/>
      <c r="G1147" s="119"/>
      <c r="H1147" s="14"/>
      <c r="I1147" s="119"/>
      <c r="J1147" s="14"/>
      <c r="K1147" s="14"/>
      <c r="L1147" s="14"/>
      <c r="M1147" s="13"/>
    </row>
    <row r="1148" spans="1:13" ht="30" customHeight="1">
      <c r="A1148" s="13"/>
      <c r="B1148" s="13"/>
      <c r="C1148" s="13"/>
      <c r="D1148" s="13"/>
      <c r="E1148" s="119"/>
      <c r="F1148" s="14"/>
      <c r="G1148" s="119"/>
      <c r="H1148" s="14"/>
      <c r="I1148" s="119"/>
      <c r="J1148" s="14"/>
      <c r="K1148" s="14"/>
      <c r="L1148" s="14"/>
      <c r="M1148" s="13"/>
    </row>
    <row r="1149" spans="1:13" ht="30" customHeight="1">
      <c r="A1149" s="13"/>
      <c r="B1149" s="13"/>
      <c r="C1149" s="13"/>
      <c r="D1149" s="13"/>
      <c r="E1149" s="119"/>
      <c r="F1149" s="14"/>
      <c r="G1149" s="119"/>
      <c r="H1149" s="14"/>
      <c r="I1149" s="119"/>
      <c r="J1149" s="14"/>
      <c r="K1149" s="14"/>
      <c r="L1149" s="14"/>
      <c r="M1149" s="13"/>
    </row>
    <row r="1150" spans="1:13" ht="30" customHeight="1">
      <c r="A1150" s="13"/>
      <c r="B1150" s="13"/>
      <c r="C1150" s="13"/>
      <c r="D1150" s="13"/>
      <c r="E1150" s="119"/>
      <c r="F1150" s="14"/>
      <c r="G1150" s="119"/>
      <c r="H1150" s="14"/>
      <c r="I1150" s="119"/>
      <c r="J1150" s="14"/>
      <c r="K1150" s="14"/>
      <c r="L1150" s="14"/>
      <c r="M1150" s="13"/>
    </row>
    <row r="1151" spans="1:13" ht="30" customHeight="1">
      <c r="A1151" s="13"/>
      <c r="B1151" s="13"/>
      <c r="C1151" s="13"/>
      <c r="D1151" s="13"/>
      <c r="E1151" s="119"/>
      <c r="F1151" s="14"/>
      <c r="G1151" s="119"/>
      <c r="H1151" s="14"/>
      <c r="I1151" s="119"/>
      <c r="J1151" s="14"/>
      <c r="K1151" s="14"/>
      <c r="L1151" s="14"/>
      <c r="M1151" s="13"/>
    </row>
    <row r="1152" spans="1:13" ht="30" customHeight="1">
      <c r="A1152" s="13"/>
      <c r="B1152" s="13"/>
      <c r="C1152" s="13"/>
      <c r="D1152" s="13"/>
      <c r="E1152" s="119"/>
      <c r="F1152" s="14"/>
      <c r="G1152" s="119"/>
      <c r="H1152" s="14"/>
      <c r="I1152" s="119"/>
      <c r="J1152" s="14"/>
      <c r="K1152" s="14"/>
      <c r="L1152" s="14"/>
      <c r="M1152" s="13"/>
    </row>
    <row r="1153" spans="1:48" ht="30" customHeight="1">
      <c r="A1153" s="13"/>
      <c r="B1153" s="13"/>
      <c r="C1153" s="13"/>
      <c r="D1153" s="13"/>
      <c r="E1153" s="119"/>
      <c r="F1153" s="14"/>
      <c r="G1153" s="119"/>
      <c r="H1153" s="14"/>
      <c r="I1153" s="119"/>
      <c r="J1153" s="14"/>
      <c r="K1153" s="14"/>
      <c r="L1153" s="14"/>
      <c r="M1153" s="13"/>
    </row>
    <row r="1154" spans="1:48" ht="30" customHeight="1">
      <c r="A1154" s="13"/>
      <c r="B1154" s="13"/>
      <c r="C1154" s="13"/>
      <c r="D1154" s="13"/>
      <c r="E1154" s="119"/>
      <c r="F1154" s="14"/>
      <c r="G1154" s="119"/>
      <c r="H1154" s="14"/>
      <c r="I1154" s="119"/>
      <c r="J1154" s="14"/>
      <c r="K1154" s="14"/>
      <c r="L1154" s="14"/>
      <c r="M1154" s="13"/>
    </row>
    <row r="1155" spans="1:48" ht="30" customHeight="1">
      <c r="A1155" s="15" t="s">
        <v>89</v>
      </c>
      <c r="B1155" s="13"/>
      <c r="C1155" s="13"/>
      <c r="D1155" s="13"/>
      <c r="E1155" s="119"/>
      <c r="F1155" s="14">
        <f>SUMIF(AR1133:AR1154,"",F1133:F1154)</f>
        <v>0</v>
      </c>
      <c r="G1155" s="119"/>
      <c r="H1155" s="14">
        <f>SUMIF(AR1133:AR1154,"",H1133:H1154)</f>
        <v>0</v>
      </c>
      <c r="I1155" s="119"/>
      <c r="J1155" s="14">
        <f>SUMIF(AR1133:AR1154,"",J1133:J1154)</f>
        <v>0</v>
      </c>
      <c r="K1155" s="14"/>
      <c r="L1155" s="14">
        <f>SUMIF(AR1133:AR1154,"",L1133:L1154)</f>
        <v>0</v>
      </c>
      <c r="M1155" s="13"/>
      <c r="N1155" t="s">
        <v>90</v>
      </c>
    </row>
    <row r="1156" spans="1:48" ht="30" customHeight="1">
      <c r="A1156" s="15" t="s">
        <v>524</v>
      </c>
      <c r="B1156" s="15" t="s">
        <v>50</v>
      </c>
      <c r="C1156" s="13"/>
      <c r="D1156" s="13"/>
      <c r="E1156" s="119"/>
      <c r="F1156" s="14"/>
      <c r="G1156" s="119"/>
      <c r="H1156" s="14"/>
      <c r="I1156" s="119"/>
      <c r="J1156" s="14"/>
      <c r="K1156" s="14"/>
      <c r="L1156" s="14"/>
      <c r="M1156" s="13"/>
      <c r="N1156" s="2"/>
      <c r="O1156" s="2"/>
      <c r="P1156" s="2"/>
      <c r="Q1156" s="1" t="s">
        <v>525</v>
      </c>
      <c r="R1156" s="2"/>
      <c r="S1156" s="2"/>
      <c r="T1156" s="2"/>
      <c r="U1156" s="2"/>
      <c r="V1156" s="2"/>
      <c r="W1156" s="2"/>
      <c r="X1156" s="2"/>
      <c r="Y1156" s="2"/>
      <c r="Z1156" s="2"/>
      <c r="AA1156" s="2"/>
      <c r="AB1156" s="2"/>
      <c r="AC1156" s="2"/>
      <c r="AD1156" s="2"/>
      <c r="AE1156" s="2"/>
      <c r="AF1156" s="2"/>
      <c r="AG1156" s="2"/>
      <c r="AH1156" s="2"/>
      <c r="AI1156" s="2"/>
      <c r="AJ1156" s="2"/>
      <c r="AK1156" s="2"/>
      <c r="AL1156" s="2"/>
      <c r="AM1156" s="2"/>
      <c r="AN1156" s="2"/>
      <c r="AO1156" s="2"/>
      <c r="AP1156" s="2"/>
      <c r="AQ1156" s="2"/>
      <c r="AR1156" s="2"/>
      <c r="AS1156" s="2"/>
      <c r="AT1156" s="2"/>
      <c r="AU1156" s="2"/>
      <c r="AV1156" s="2"/>
    </row>
    <row r="1157" spans="1:48" ht="30" customHeight="1">
      <c r="A1157" s="15" t="s">
        <v>488</v>
      </c>
      <c r="B1157" s="15" t="s">
        <v>489</v>
      </c>
      <c r="C1157" s="15" t="s">
        <v>108</v>
      </c>
      <c r="D1157" s="13">
        <v>4.4450000000000003</v>
      </c>
      <c r="E1157" s="119"/>
      <c r="F1157" s="14">
        <f>TRUNC(E1157*D1157, 0)</f>
        <v>0</v>
      </c>
      <c r="G1157" s="119"/>
      <c r="H1157" s="14">
        <f>TRUNC(G1157*D1157, 0)</f>
        <v>0</v>
      </c>
      <c r="I1157" s="119"/>
      <c r="J1157" s="14">
        <f>TRUNC(I1157*D1157, 0)</f>
        <v>0</v>
      </c>
      <c r="K1157" s="14">
        <f>TRUNC(E1157+G1157+I1157, 0)</f>
        <v>0</v>
      </c>
      <c r="L1157" s="14">
        <f>TRUNC(F1157+H1157+J1157, 0)</f>
        <v>0</v>
      </c>
      <c r="M1157" s="15" t="s">
        <v>50</v>
      </c>
      <c r="N1157" s="1" t="s">
        <v>490</v>
      </c>
      <c r="O1157" s="1" t="s">
        <v>50</v>
      </c>
      <c r="P1157" s="1" t="s">
        <v>50</v>
      </c>
      <c r="Q1157" s="1" t="s">
        <v>525</v>
      </c>
      <c r="R1157" s="1" t="s">
        <v>62</v>
      </c>
      <c r="S1157" s="1" t="s">
        <v>62</v>
      </c>
      <c r="T1157" s="1" t="s">
        <v>61</v>
      </c>
      <c r="U1157" s="2"/>
      <c r="V1157" s="2"/>
      <c r="W1157" s="2"/>
      <c r="X1157" s="2"/>
      <c r="Y1157" s="2"/>
      <c r="Z1157" s="2"/>
      <c r="AA1157" s="2"/>
      <c r="AB1157" s="2"/>
      <c r="AC1157" s="2"/>
      <c r="AD1157" s="2"/>
      <c r="AE1157" s="2"/>
      <c r="AF1157" s="2"/>
      <c r="AG1157" s="2"/>
      <c r="AH1157" s="2"/>
      <c r="AI1157" s="2"/>
      <c r="AJ1157" s="2"/>
      <c r="AK1157" s="2"/>
      <c r="AL1157" s="2"/>
      <c r="AM1157" s="2"/>
      <c r="AN1157" s="2"/>
      <c r="AO1157" s="2"/>
      <c r="AP1157" s="2"/>
      <c r="AQ1157" s="2"/>
      <c r="AR1157" s="1" t="s">
        <v>50</v>
      </c>
      <c r="AS1157" s="1" t="s">
        <v>50</v>
      </c>
      <c r="AT1157" s="2"/>
      <c r="AU1157" s="1" t="s">
        <v>526</v>
      </c>
      <c r="AV1157" s="2">
        <v>226</v>
      </c>
    </row>
    <row r="1158" spans="1:48" ht="30" customHeight="1">
      <c r="A1158" s="15" t="s">
        <v>492</v>
      </c>
      <c r="B1158" s="15" t="s">
        <v>493</v>
      </c>
      <c r="C1158" s="15" t="s">
        <v>108</v>
      </c>
      <c r="D1158" s="13">
        <v>4.4450000000000003</v>
      </c>
      <c r="E1158" s="119"/>
      <c r="F1158" s="14">
        <f>TRUNC(E1158*D1158, 0)</f>
        <v>0</v>
      </c>
      <c r="G1158" s="119"/>
      <c r="H1158" s="14">
        <f>TRUNC(G1158*D1158, 0)</f>
        <v>0</v>
      </c>
      <c r="I1158" s="119"/>
      <c r="J1158" s="14">
        <f>TRUNC(I1158*D1158, 0)</f>
        <v>0</v>
      </c>
      <c r="K1158" s="14">
        <f>TRUNC(E1158+G1158+I1158, 0)</f>
        <v>0</v>
      </c>
      <c r="L1158" s="14">
        <f>TRUNC(F1158+H1158+J1158, 0)</f>
        <v>0</v>
      </c>
      <c r="M1158" s="15" t="s">
        <v>50</v>
      </c>
      <c r="N1158" s="1" t="s">
        <v>494</v>
      </c>
      <c r="O1158" s="1" t="s">
        <v>50</v>
      </c>
      <c r="P1158" s="1" t="s">
        <v>50</v>
      </c>
      <c r="Q1158" s="1" t="s">
        <v>525</v>
      </c>
      <c r="R1158" s="1" t="s">
        <v>62</v>
      </c>
      <c r="S1158" s="1" t="s">
        <v>62</v>
      </c>
      <c r="T1158" s="1" t="s">
        <v>61</v>
      </c>
      <c r="U1158" s="2"/>
      <c r="V1158" s="2"/>
      <c r="W1158" s="2"/>
      <c r="X1158" s="2"/>
      <c r="Y1158" s="2"/>
      <c r="Z1158" s="2"/>
      <c r="AA1158" s="2"/>
      <c r="AB1158" s="2"/>
      <c r="AC1158" s="2"/>
      <c r="AD1158" s="2"/>
      <c r="AE1158" s="2"/>
      <c r="AF1158" s="2"/>
      <c r="AG1158" s="2"/>
      <c r="AH1158" s="2"/>
      <c r="AI1158" s="2"/>
      <c r="AJ1158" s="2"/>
      <c r="AK1158" s="2"/>
      <c r="AL1158" s="2"/>
      <c r="AM1158" s="2"/>
      <c r="AN1158" s="2"/>
      <c r="AO1158" s="2"/>
      <c r="AP1158" s="2"/>
      <c r="AQ1158" s="2"/>
      <c r="AR1158" s="1" t="s">
        <v>50</v>
      </c>
      <c r="AS1158" s="1" t="s">
        <v>50</v>
      </c>
      <c r="AT1158" s="2"/>
      <c r="AU1158" s="1" t="s">
        <v>527</v>
      </c>
      <c r="AV1158" s="2">
        <v>228</v>
      </c>
    </row>
    <row r="1159" spans="1:48" ht="30" customHeight="1">
      <c r="A1159" s="13"/>
      <c r="B1159" s="13"/>
      <c r="C1159" s="13"/>
      <c r="D1159" s="13"/>
      <c r="E1159" s="119"/>
      <c r="F1159" s="14"/>
      <c r="G1159" s="119"/>
      <c r="H1159" s="14"/>
      <c r="I1159" s="119"/>
      <c r="J1159" s="14"/>
      <c r="K1159" s="14"/>
      <c r="L1159" s="14"/>
      <c r="M1159" s="13"/>
    </row>
    <row r="1160" spans="1:48" ht="30" customHeight="1">
      <c r="A1160" s="13"/>
      <c r="B1160" s="13"/>
      <c r="C1160" s="13"/>
      <c r="D1160" s="13"/>
      <c r="E1160" s="119"/>
      <c r="F1160" s="14"/>
      <c r="G1160" s="119"/>
      <c r="H1160" s="14"/>
      <c r="I1160" s="119"/>
      <c r="J1160" s="14"/>
      <c r="K1160" s="14"/>
      <c r="L1160" s="14"/>
      <c r="M1160" s="13"/>
    </row>
    <row r="1161" spans="1:48" ht="30" customHeight="1">
      <c r="A1161" s="13"/>
      <c r="B1161" s="13"/>
      <c r="C1161" s="13"/>
      <c r="D1161" s="13"/>
      <c r="E1161" s="119"/>
      <c r="F1161" s="14"/>
      <c r="G1161" s="119"/>
      <c r="H1161" s="14"/>
      <c r="I1161" s="119"/>
      <c r="J1161" s="14"/>
      <c r="K1161" s="14"/>
      <c r="L1161" s="14"/>
      <c r="M1161" s="13"/>
    </row>
    <row r="1162" spans="1:48" ht="30" customHeight="1">
      <c r="A1162" s="13"/>
      <c r="B1162" s="13"/>
      <c r="C1162" s="13"/>
      <c r="D1162" s="13"/>
      <c r="E1162" s="119"/>
      <c r="F1162" s="14"/>
      <c r="G1162" s="119"/>
      <c r="H1162" s="14"/>
      <c r="I1162" s="119"/>
      <c r="J1162" s="14"/>
      <c r="K1162" s="14"/>
      <c r="L1162" s="14"/>
      <c r="M1162" s="13"/>
    </row>
    <row r="1163" spans="1:48" ht="30" customHeight="1">
      <c r="A1163" s="13"/>
      <c r="B1163" s="13"/>
      <c r="C1163" s="13"/>
      <c r="D1163" s="13"/>
      <c r="E1163" s="119"/>
      <c r="F1163" s="14"/>
      <c r="G1163" s="119"/>
      <c r="H1163" s="14"/>
      <c r="I1163" s="119"/>
      <c r="J1163" s="14"/>
      <c r="K1163" s="14"/>
      <c r="L1163" s="14"/>
      <c r="M1163" s="13"/>
    </row>
    <row r="1164" spans="1:48" ht="30" customHeight="1">
      <c r="A1164" s="13"/>
      <c r="B1164" s="13"/>
      <c r="C1164" s="13"/>
      <c r="D1164" s="13"/>
      <c r="E1164" s="119"/>
      <c r="F1164" s="14"/>
      <c r="G1164" s="119"/>
      <c r="H1164" s="14"/>
      <c r="I1164" s="119"/>
      <c r="J1164" s="14"/>
      <c r="K1164" s="14"/>
      <c r="L1164" s="14"/>
      <c r="M1164" s="13"/>
    </row>
    <row r="1165" spans="1:48" ht="30" customHeight="1">
      <c r="A1165" s="13"/>
      <c r="B1165" s="13"/>
      <c r="C1165" s="13"/>
      <c r="D1165" s="13"/>
      <c r="E1165" s="119"/>
      <c r="F1165" s="14"/>
      <c r="G1165" s="119"/>
      <c r="H1165" s="14"/>
      <c r="I1165" s="119"/>
      <c r="J1165" s="14"/>
      <c r="K1165" s="14"/>
      <c r="L1165" s="14"/>
      <c r="M1165" s="13"/>
    </row>
    <row r="1166" spans="1:48" ht="30" customHeight="1">
      <c r="A1166" s="13"/>
      <c r="B1166" s="13"/>
      <c r="C1166" s="13"/>
      <c r="D1166" s="13"/>
      <c r="E1166" s="119"/>
      <c r="F1166" s="14"/>
      <c r="G1166" s="119"/>
      <c r="H1166" s="14"/>
      <c r="I1166" s="119"/>
      <c r="J1166" s="14"/>
      <c r="K1166" s="14"/>
      <c r="L1166" s="14"/>
      <c r="M1166" s="13"/>
    </row>
    <row r="1167" spans="1:48" ht="30" customHeight="1">
      <c r="A1167" s="13"/>
      <c r="B1167" s="13"/>
      <c r="C1167" s="13"/>
      <c r="D1167" s="13"/>
      <c r="E1167" s="119"/>
      <c r="F1167" s="14"/>
      <c r="G1167" s="119"/>
      <c r="H1167" s="14"/>
      <c r="I1167" s="119"/>
      <c r="J1167" s="14"/>
      <c r="K1167" s="14"/>
      <c r="L1167" s="14"/>
      <c r="M1167" s="13"/>
    </row>
    <row r="1168" spans="1:48" ht="30" customHeight="1">
      <c r="A1168" s="13"/>
      <c r="B1168" s="13"/>
      <c r="C1168" s="13"/>
      <c r="D1168" s="13"/>
      <c r="E1168" s="119"/>
      <c r="F1168" s="14"/>
      <c r="G1168" s="119"/>
      <c r="H1168" s="14"/>
      <c r="I1168" s="119"/>
      <c r="J1168" s="14"/>
      <c r="K1168" s="14"/>
      <c r="L1168" s="14"/>
      <c r="M1168" s="13"/>
    </row>
    <row r="1169" spans="1:48" ht="30" customHeight="1">
      <c r="A1169" s="13"/>
      <c r="B1169" s="13"/>
      <c r="C1169" s="13"/>
      <c r="D1169" s="13"/>
      <c r="E1169" s="119"/>
      <c r="F1169" s="14"/>
      <c r="G1169" s="119"/>
      <c r="H1169" s="14"/>
      <c r="I1169" s="119"/>
      <c r="J1169" s="14"/>
      <c r="K1169" s="14"/>
      <c r="L1169" s="14"/>
      <c r="M1169" s="13"/>
    </row>
    <row r="1170" spans="1:48" ht="30" customHeight="1">
      <c r="A1170" s="13"/>
      <c r="B1170" s="13"/>
      <c r="C1170" s="13"/>
      <c r="D1170" s="13"/>
      <c r="E1170" s="119"/>
      <c r="F1170" s="14"/>
      <c r="G1170" s="119"/>
      <c r="H1170" s="14"/>
      <c r="I1170" s="119"/>
      <c r="J1170" s="14"/>
      <c r="K1170" s="14"/>
      <c r="L1170" s="14"/>
      <c r="M1170" s="13"/>
    </row>
    <row r="1171" spans="1:48" ht="30" customHeight="1">
      <c r="A1171" s="13"/>
      <c r="B1171" s="13"/>
      <c r="C1171" s="13"/>
      <c r="D1171" s="13"/>
      <c r="E1171" s="119"/>
      <c r="F1171" s="14"/>
      <c r="G1171" s="119"/>
      <c r="H1171" s="14"/>
      <c r="I1171" s="119"/>
      <c r="J1171" s="14"/>
      <c r="K1171" s="14"/>
      <c r="L1171" s="14"/>
      <c r="M1171" s="13"/>
    </row>
    <row r="1172" spans="1:48" ht="30" customHeight="1">
      <c r="A1172" s="13"/>
      <c r="B1172" s="13"/>
      <c r="C1172" s="13"/>
      <c r="D1172" s="13"/>
      <c r="E1172" s="119"/>
      <c r="F1172" s="14"/>
      <c r="G1172" s="119"/>
      <c r="H1172" s="14"/>
      <c r="I1172" s="119"/>
      <c r="J1172" s="14"/>
      <c r="K1172" s="14"/>
      <c r="L1172" s="14"/>
      <c r="M1172" s="13"/>
    </row>
    <row r="1173" spans="1:48" ht="30" customHeight="1">
      <c r="A1173" s="13"/>
      <c r="B1173" s="13"/>
      <c r="C1173" s="13"/>
      <c r="D1173" s="13"/>
      <c r="E1173" s="119"/>
      <c r="F1173" s="14"/>
      <c r="G1173" s="119"/>
      <c r="H1173" s="14"/>
      <c r="I1173" s="119"/>
      <c r="J1173" s="14"/>
      <c r="K1173" s="14"/>
      <c r="L1173" s="14"/>
      <c r="M1173" s="13"/>
    </row>
    <row r="1174" spans="1:48" ht="30" customHeight="1">
      <c r="A1174" s="13"/>
      <c r="B1174" s="13"/>
      <c r="C1174" s="13"/>
      <c r="D1174" s="13"/>
      <c r="E1174" s="119"/>
      <c r="F1174" s="14"/>
      <c r="G1174" s="119"/>
      <c r="H1174" s="14"/>
      <c r="I1174" s="119"/>
      <c r="J1174" s="14"/>
      <c r="K1174" s="14"/>
      <c r="L1174" s="14"/>
      <c r="M1174" s="13"/>
    </row>
    <row r="1175" spans="1:48" ht="30" customHeight="1">
      <c r="A1175" s="13"/>
      <c r="B1175" s="13"/>
      <c r="C1175" s="13"/>
      <c r="D1175" s="13"/>
      <c r="E1175" s="119"/>
      <c r="F1175" s="14"/>
      <c r="G1175" s="119"/>
      <c r="H1175" s="14"/>
      <c r="I1175" s="119"/>
      <c r="J1175" s="14"/>
      <c r="K1175" s="14"/>
      <c r="L1175" s="14"/>
      <c r="M1175" s="13"/>
    </row>
    <row r="1176" spans="1:48" ht="30" customHeight="1">
      <c r="A1176" s="13"/>
      <c r="B1176" s="13"/>
      <c r="C1176" s="13"/>
      <c r="D1176" s="13"/>
      <c r="E1176" s="119"/>
      <c r="F1176" s="14"/>
      <c r="G1176" s="119"/>
      <c r="H1176" s="14"/>
      <c r="I1176" s="119"/>
      <c r="J1176" s="14"/>
      <c r="K1176" s="14"/>
      <c r="L1176" s="14"/>
      <c r="M1176" s="13"/>
    </row>
    <row r="1177" spans="1:48" ht="30" customHeight="1">
      <c r="A1177" s="13"/>
      <c r="B1177" s="13"/>
      <c r="C1177" s="13"/>
      <c r="D1177" s="13"/>
      <c r="E1177" s="119"/>
      <c r="F1177" s="14"/>
      <c r="G1177" s="119"/>
      <c r="H1177" s="14"/>
      <c r="I1177" s="119"/>
      <c r="J1177" s="14"/>
      <c r="K1177" s="14"/>
      <c r="L1177" s="14"/>
      <c r="M1177" s="13"/>
    </row>
    <row r="1178" spans="1:48" ht="30" customHeight="1">
      <c r="A1178" s="13"/>
      <c r="B1178" s="13"/>
      <c r="C1178" s="13"/>
      <c r="D1178" s="13"/>
      <c r="E1178" s="119"/>
      <c r="F1178" s="14"/>
      <c r="G1178" s="119"/>
      <c r="H1178" s="14"/>
      <c r="I1178" s="119"/>
      <c r="J1178" s="14"/>
      <c r="K1178" s="14"/>
      <c r="L1178" s="14"/>
      <c r="M1178" s="13"/>
    </row>
    <row r="1179" spans="1:48" ht="30" customHeight="1">
      <c r="A1179" s="15" t="s">
        <v>89</v>
      </c>
      <c r="B1179" s="13"/>
      <c r="C1179" s="13"/>
      <c r="D1179" s="13"/>
      <c r="E1179" s="119"/>
      <c r="F1179" s="14">
        <f>SUMIF(AR1157:AR1178,"",F1157:F1178)</f>
        <v>0</v>
      </c>
      <c r="G1179" s="119"/>
      <c r="H1179" s="14">
        <f>SUMIF(AR1157:AR1178,"",H1157:H1178)</f>
        <v>0</v>
      </c>
      <c r="I1179" s="119"/>
      <c r="J1179" s="14">
        <f>SUMIF(AR1157:AR1178,"",J1157:J1178)</f>
        <v>0</v>
      </c>
      <c r="K1179" s="14"/>
      <c r="L1179" s="14">
        <f>SUMIF(AR1157:AR1178,"",L1157:L1178)</f>
        <v>0</v>
      </c>
      <c r="M1179" s="13"/>
      <c r="N1179" t="s">
        <v>90</v>
      </c>
    </row>
    <row r="1180" spans="1:48" ht="30" customHeight="1">
      <c r="A1180" s="15" t="s">
        <v>528</v>
      </c>
      <c r="B1180" s="15" t="s">
        <v>50</v>
      </c>
      <c r="C1180" s="13"/>
      <c r="D1180" s="13"/>
      <c r="E1180" s="119"/>
      <c r="F1180" s="14"/>
      <c r="G1180" s="119"/>
      <c r="H1180" s="14"/>
      <c r="I1180" s="119"/>
      <c r="J1180" s="14"/>
      <c r="K1180" s="14"/>
      <c r="L1180" s="14"/>
      <c r="M1180" s="13"/>
      <c r="N1180" s="2"/>
      <c r="O1180" s="2"/>
      <c r="P1180" s="2"/>
      <c r="Q1180" s="1" t="s">
        <v>529</v>
      </c>
      <c r="R1180" s="2"/>
      <c r="S1180" s="2"/>
      <c r="T1180" s="2"/>
      <c r="U1180" s="2"/>
      <c r="V1180" s="2"/>
      <c r="W1180" s="2"/>
      <c r="X1180" s="2"/>
      <c r="Y1180" s="2"/>
      <c r="Z1180" s="2"/>
      <c r="AA1180" s="2"/>
      <c r="AB1180" s="2"/>
      <c r="AC1180" s="2"/>
      <c r="AD1180" s="2"/>
      <c r="AE1180" s="2"/>
      <c r="AF1180" s="2"/>
      <c r="AG1180" s="2"/>
      <c r="AH1180" s="2"/>
      <c r="AI1180" s="2"/>
      <c r="AJ1180" s="2"/>
      <c r="AK1180" s="2"/>
      <c r="AL1180" s="2"/>
      <c r="AM1180" s="2"/>
      <c r="AN1180" s="2"/>
      <c r="AO1180" s="2"/>
      <c r="AP1180" s="2"/>
      <c r="AQ1180" s="2"/>
      <c r="AR1180" s="2"/>
      <c r="AS1180" s="2"/>
      <c r="AT1180" s="2"/>
      <c r="AU1180" s="2"/>
      <c r="AV1180" s="2"/>
    </row>
    <row r="1181" spans="1:48" ht="30" customHeight="1">
      <c r="A1181" s="15" t="s">
        <v>488</v>
      </c>
      <c r="B1181" s="15" t="s">
        <v>489</v>
      </c>
      <c r="C1181" s="15" t="s">
        <v>108</v>
      </c>
      <c r="D1181" s="13">
        <v>28.873999999999999</v>
      </c>
      <c r="E1181" s="119"/>
      <c r="F1181" s="14">
        <f>TRUNC(E1181*D1181, 0)</f>
        <v>0</v>
      </c>
      <c r="G1181" s="119"/>
      <c r="H1181" s="14">
        <f>TRUNC(G1181*D1181, 0)</f>
        <v>0</v>
      </c>
      <c r="I1181" s="119"/>
      <c r="J1181" s="14">
        <f>TRUNC(I1181*D1181, 0)</f>
        <v>0</v>
      </c>
      <c r="K1181" s="14">
        <f>TRUNC(E1181+G1181+I1181, 0)</f>
        <v>0</v>
      </c>
      <c r="L1181" s="14">
        <f>TRUNC(F1181+H1181+J1181, 0)</f>
        <v>0</v>
      </c>
      <c r="M1181" s="15" t="s">
        <v>50</v>
      </c>
      <c r="N1181" s="1" t="s">
        <v>490</v>
      </c>
      <c r="O1181" s="1" t="s">
        <v>50</v>
      </c>
      <c r="P1181" s="1" t="s">
        <v>50</v>
      </c>
      <c r="Q1181" s="1" t="s">
        <v>529</v>
      </c>
      <c r="R1181" s="1" t="s">
        <v>62</v>
      </c>
      <c r="S1181" s="1" t="s">
        <v>62</v>
      </c>
      <c r="T1181" s="1" t="s">
        <v>61</v>
      </c>
      <c r="U1181" s="2"/>
      <c r="V1181" s="2"/>
      <c r="W1181" s="2"/>
      <c r="X1181" s="2"/>
      <c r="Y1181" s="2"/>
      <c r="Z1181" s="2"/>
      <c r="AA1181" s="2"/>
      <c r="AB1181" s="2"/>
      <c r="AC1181" s="2"/>
      <c r="AD1181" s="2"/>
      <c r="AE1181" s="2"/>
      <c r="AF1181" s="2"/>
      <c r="AG1181" s="2"/>
      <c r="AH1181" s="2"/>
      <c r="AI1181" s="2"/>
      <c r="AJ1181" s="2"/>
      <c r="AK1181" s="2"/>
      <c r="AL1181" s="2"/>
      <c r="AM1181" s="2"/>
      <c r="AN1181" s="2"/>
      <c r="AO1181" s="2"/>
      <c r="AP1181" s="2"/>
      <c r="AQ1181" s="2"/>
      <c r="AR1181" s="1" t="s">
        <v>50</v>
      </c>
      <c r="AS1181" s="1" t="s">
        <v>50</v>
      </c>
      <c r="AT1181" s="2"/>
      <c r="AU1181" s="1" t="s">
        <v>530</v>
      </c>
      <c r="AV1181" s="2">
        <v>251</v>
      </c>
    </row>
    <row r="1182" spans="1:48" ht="30" customHeight="1">
      <c r="A1182" s="15" t="s">
        <v>492</v>
      </c>
      <c r="B1182" s="15" t="s">
        <v>493</v>
      </c>
      <c r="C1182" s="15" t="s">
        <v>108</v>
      </c>
      <c r="D1182" s="13">
        <v>28.873999999999999</v>
      </c>
      <c r="E1182" s="119"/>
      <c r="F1182" s="14">
        <f>TRUNC(E1182*D1182, 0)</f>
        <v>0</v>
      </c>
      <c r="G1182" s="119"/>
      <c r="H1182" s="14">
        <f>TRUNC(G1182*D1182, 0)</f>
        <v>0</v>
      </c>
      <c r="I1182" s="119"/>
      <c r="J1182" s="14">
        <f>TRUNC(I1182*D1182, 0)</f>
        <v>0</v>
      </c>
      <c r="K1182" s="14">
        <f>TRUNC(E1182+G1182+I1182, 0)</f>
        <v>0</v>
      </c>
      <c r="L1182" s="14">
        <f>TRUNC(F1182+H1182+J1182, 0)</f>
        <v>0</v>
      </c>
      <c r="M1182" s="15" t="s">
        <v>50</v>
      </c>
      <c r="N1182" s="1" t="s">
        <v>494</v>
      </c>
      <c r="O1182" s="1" t="s">
        <v>50</v>
      </c>
      <c r="P1182" s="1" t="s">
        <v>50</v>
      </c>
      <c r="Q1182" s="1" t="s">
        <v>529</v>
      </c>
      <c r="R1182" s="1" t="s">
        <v>62</v>
      </c>
      <c r="S1182" s="1" t="s">
        <v>62</v>
      </c>
      <c r="T1182" s="1" t="s">
        <v>61</v>
      </c>
      <c r="U1182" s="2"/>
      <c r="V1182" s="2"/>
      <c r="W1182" s="2"/>
      <c r="X1182" s="2"/>
      <c r="Y1182" s="2"/>
      <c r="Z1182" s="2"/>
      <c r="AA1182" s="2"/>
      <c r="AB1182" s="2"/>
      <c r="AC1182" s="2"/>
      <c r="AD1182" s="2"/>
      <c r="AE1182" s="2"/>
      <c r="AF1182" s="2"/>
      <c r="AG1182" s="2"/>
      <c r="AH1182" s="2"/>
      <c r="AI1182" s="2"/>
      <c r="AJ1182" s="2"/>
      <c r="AK1182" s="2"/>
      <c r="AL1182" s="2"/>
      <c r="AM1182" s="2"/>
      <c r="AN1182" s="2"/>
      <c r="AO1182" s="2"/>
      <c r="AP1182" s="2"/>
      <c r="AQ1182" s="2"/>
      <c r="AR1182" s="1" t="s">
        <v>50</v>
      </c>
      <c r="AS1182" s="1" t="s">
        <v>50</v>
      </c>
      <c r="AT1182" s="2"/>
      <c r="AU1182" s="1" t="s">
        <v>531</v>
      </c>
      <c r="AV1182" s="2">
        <v>253</v>
      </c>
    </row>
    <row r="1183" spans="1:48" ht="30" customHeight="1">
      <c r="A1183" s="13"/>
      <c r="B1183" s="13"/>
      <c r="C1183" s="13"/>
      <c r="D1183" s="13"/>
      <c r="E1183" s="119"/>
      <c r="F1183" s="14"/>
      <c r="G1183" s="119"/>
      <c r="H1183" s="14"/>
      <c r="I1183" s="119"/>
      <c r="J1183" s="14"/>
      <c r="K1183" s="14"/>
      <c r="L1183" s="14"/>
      <c r="M1183" s="13"/>
    </row>
    <row r="1184" spans="1:48" ht="30" customHeight="1">
      <c r="A1184" s="13"/>
      <c r="B1184" s="13"/>
      <c r="C1184" s="13"/>
      <c r="D1184" s="13"/>
      <c r="E1184" s="119"/>
      <c r="F1184" s="14"/>
      <c r="G1184" s="119"/>
      <c r="H1184" s="14"/>
      <c r="I1184" s="119"/>
      <c r="J1184" s="14"/>
      <c r="K1184" s="14"/>
      <c r="L1184" s="14"/>
      <c r="M1184" s="13"/>
    </row>
    <row r="1185" spans="1:13" ht="30" customHeight="1">
      <c r="A1185" s="13"/>
      <c r="B1185" s="13"/>
      <c r="C1185" s="13"/>
      <c r="D1185" s="13"/>
      <c r="E1185" s="119"/>
      <c r="F1185" s="14"/>
      <c r="G1185" s="119"/>
      <c r="H1185" s="14"/>
      <c r="I1185" s="119"/>
      <c r="J1185" s="14"/>
      <c r="K1185" s="14"/>
      <c r="L1185" s="14"/>
      <c r="M1185" s="13"/>
    </row>
    <row r="1186" spans="1:13" ht="30" customHeight="1">
      <c r="A1186" s="13"/>
      <c r="B1186" s="13"/>
      <c r="C1186" s="13"/>
      <c r="D1186" s="13"/>
      <c r="E1186" s="119"/>
      <c r="F1186" s="14"/>
      <c r="G1186" s="119"/>
      <c r="H1186" s="14"/>
      <c r="I1186" s="119"/>
      <c r="J1186" s="14"/>
      <c r="K1186" s="14"/>
      <c r="L1186" s="14"/>
      <c r="M1186" s="13"/>
    </row>
    <row r="1187" spans="1:13" ht="30" customHeight="1">
      <c r="A1187" s="13"/>
      <c r="B1187" s="13"/>
      <c r="C1187" s="13"/>
      <c r="D1187" s="13"/>
      <c r="E1187" s="119"/>
      <c r="F1187" s="14"/>
      <c r="G1187" s="119"/>
      <c r="H1187" s="14"/>
      <c r="I1187" s="119"/>
      <c r="J1187" s="14"/>
      <c r="K1187" s="14"/>
      <c r="L1187" s="14"/>
      <c r="M1187" s="13"/>
    </row>
    <row r="1188" spans="1:13" ht="30" customHeight="1">
      <c r="A1188" s="13"/>
      <c r="B1188" s="13"/>
      <c r="C1188" s="13"/>
      <c r="D1188" s="13"/>
      <c r="E1188" s="119"/>
      <c r="F1188" s="14"/>
      <c r="G1188" s="119"/>
      <c r="H1188" s="14"/>
      <c r="I1188" s="119"/>
      <c r="J1188" s="14"/>
      <c r="K1188" s="14"/>
      <c r="L1188" s="14"/>
      <c r="M1188" s="13"/>
    </row>
    <row r="1189" spans="1:13" ht="30" customHeight="1">
      <c r="A1189" s="13"/>
      <c r="B1189" s="13"/>
      <c r="C1189" s="13"/>
      <c r="D1189" s="13"/>
      <c r="E1189" s="119"/>
      <c r="F1189" s="14"/>
      <c r="G1189" s="119"/>
      <c r="H1189" s="14"/>
      <c r="I1189" s="119"/>
      <c r="J1189" s="14"/>
      <c r="K1189" s="14"/>
      <c r="L1189" s="14"/>
      <c r="M1189" s="13"/>
    </row>
    <row r="1190" spans="1:13" ht="30" customHeight="1">
      <c r="A1190" s="13"/>
      <c r="B1190" s="13"/>
      <c r="C1190" s="13"/>
      <c r="D1190" s="13"/>
      <c r="E1190" s="119"/>
      <c r="F1190" s="14"/>
      <c r="G1190" s="119"/>
      <c r="H1190" s="14"/>
      <c r="I1190" s="119"/>
      <c r="J1190" s="14"/>
      <c r="K1190" s="14"/>
      <c r="L1190" s="14"/>
      <c r="M1190" s="13"/>
    </row>
    <row r="1191" spans="1:13" ht="30" customHeight="1">
      <c r="A1191" s="13"/>
      <c r="B1191" s="13"/>
      <c r="C1191" s="13"/>
      <c r="D1191" s="13"/>
      <c r="E1191" s="119"/>
      <c r="F1191" s="14"/>
      <c r="G1191" s="119"/>
      <c r="H1191" s="14"/>
      <c r="I1191" s="119"/>
      <c r="J1191" s="14"/>
      <c r="K1191" s="14"/>
      <c r="L1191" s="14"/>
      <c r="M1191" s="13"/>
    </row>
    <row r="1192" spans="1:13" ht="30" customHeight="1">
      <c r="A1192" s="13"/>
      <c r="B1192" s="13"/>
      <c r="C1192" s="13"/>
      <c r="D1192" s="13"/>
      <c r="E1192" s="119"/>
      <c r="F1192" s="14"/>
      <c r="G1192" s="119"/>
      <c r="H1192" s="14"/>
      <c r="I1192" s="119"/>
      <c r="J1192" s="14"/>
      <c r="K1192" s="14"/>
      <c r="L1192" s="14"/>
      <c r="M1192" s="13"/>
    </row>
    <row r="1193" spans="1:13" ht="30" customHeight="1">
      <c r="A1193" s="13"/>
      <c r="B1193" s="13"/>
      <c r="C1193" s="13"/>
      <c r="D1193" s="13"/>
      <c r="E1193" s="119"/>
      <c r="F1193" s="14"/>
      <c r="G1193" s="119"/>
      <c r="H1193" s="14"/>
      <c r="I1193" s="119"/>
      <c r="J1193" s="14"/>
      <c r="K1193" s="14"/>
      <c r="L1193" s="14"/>
      <c r="M1193" s="13"/>
    </row>
    <row r="1194" spans="1:13" ht="30" customHeight="1">
      <c r="A1194" s="13"/>
      <c r="B1194" s="13"/>
      <c r="C1194" s="13"/>
      <c r="D1194" s="13"/>
      <c r="E1194" s="119"/>
      <c r="F1194" s="14"/>
      <c r="G1194" s="119"/>
      <c r="H1194" s="14"/>
      <c r="I1194" s="119"/>
      <c r="J1194" s="14"/>
      <c r="K1194" s="14"/>
      <c r="L1194" s="14"/>
      <c r="M1194" s="13"/>
    </row>
    <row r="1195" spans="1:13" ht="30" customHeight="1">
      <c r="A1195" s="13"/>
      <c r="B1195" s="13"/>
      <c r="C1195" s="13"/>
      <c r="D1195" s="13"/>
      <c r="E1195" s="119"/>
      <c r="F1195" s="14"/>
      <c r="G1195" s="119"/>
      <c r="H1195" s="14"/>
      <c r="I1195" s="119"/>
      <c r="J1195" s="14"/>
      <c r="K1195" s="14"/>
      <c r="L1195" s="14"/>
      <c r="M1195" s="13"/>
    </row>
    <row r="1196" spans="1:13" ht="30" customHeight="1">
      <c r="A1196" s="13"/>
      <c r="B1196" s="13"/>
      <c r="C1196" s="13"/>
      <c r="D1196" s="13"/>
      <c r="E1196" s="119"/>
      <c r="F1196" s="14"/>
      <c r="G1196" s="119"/>
      <c r="H1196" s="14"/>
      <c r="I1196" s="119"/>
      <c r="J1196" s="14"/>
      <c r="K1196" s="14"/>
      <c r="L1196" s="14"/>
      <c r="M1196" s="13"/>
    </row>
    <row r="1197" spans="1:13" ht="30" customHeight="1">
      <c r="A1197" s="13"/>
      <c r="B1197" s="13"/>
      <c r="C1197" s="13"/>
      <c r="D1197" s="13"/>
      <c r="E1197" s="119"/>
      <c r="F1197" s="14"/>
      <c r="G1197" s="119"/>
      <c r="H1197" s="14"/>
      <c r="I1197" s="119"/>
      <c r="J1197" s="14"/>
      <c r="K1197" s="14"/>
      <c r="L1197" s="14"/>
      <c r="M1197" s="13"/>
    </row>
    <row r="1198" spans="1:13" ht="30" customHeight="1">
      <c r="A1198" s="13"/>
      <c r="B1198" s="13"/>
      <c r="C1198" s="13"/>
      <c r="D1198" s="13"/>
      <c r="E1198" s="119"/>
      <c r="F1198" s="14"/>
      <c r="G1198" s="119"/>
      <c r="H1198" s="14"/>
      <c r="I1198" s="119"/>
      <c r="J1198" s="14"/>
      <c r="K1198" s="14"/>
      <c r="L1198" s="14"/>
      <c r="M1198" s="13"/>
    </row>
    <row r="1199" spans="1:13" ht="30" customHeight="1">
      <c r="A1199" s="13"/>
      <c r="B1199" s="13"/>
      <c r="C1199" s="13"/>
      <c r="D1199" s="13"/>
      <c r="E1199" s="119"/>
      <c r="F1199" s="14"/>
      <c r="G1199" s="119"/>
      <c r="H1199" s="14"/>
      <c r="I1199" s="119"/>
      <c r="J1199" s="14"/>
      <c r="K1199" s="14"/>
      <c r="L1199" s="14"/>
      <c r="M1199" s="13"/>
    </row>
    <row r="1200" spans="1:13" ht="30" customHeight="1">
      <c r="A1200" s="13"/>
      <c r="B1200" s="13"/>
      <c r="C1200" s="13"/>
      <c r="D1200" s="13"/>
      <c r="E1200" s="119"/>
      <c r="F1200" s="14"/>
      <c r="G1200" s="119"/>
      <c r="H1200" s="14"/>
      <c r="I1200" s="119"/>
      <c r="J1200" s="14"/>
      <c r="K1200" s="14"/>
      <c r="L1200" s="14"/>
      <c r="M1200" s="13"/>
    </row>
    <row r="1201" spans="1:48" ht="30" customHeight="1">
      <c r="A1201" s="13"/>
      <c r="B1201" s="13"/>
      <c r="C1201" s="13"/>
      <c r="D1201" s="13"/>
      <c r="E1201" s="119"/>
      <c r="F1201" s="14"/>
      <c r="G1201" s="119"/>
      <c r="H1201" s="14"/>
      <c r="I1201" s="119"/>
      <c r="J1201" s="14"/>
      <c r="K1201" s="14"/>
      <c r="L1201" s="14"/>
      <c r="M1201" s="13"/>
    </row>
    <row r="1202" spans="1:48" ht="30" customHeight="1">
      <c r="A1202" s="13"/>
      <c r="B1202" s="13"/>
      <c r="C1202" s="13"/>
      <c r="D1202" s="13"/>
      <c r="E1202" s="119"/>
      <c r="F1202" s="14"/>
      <c r="G1202" s="119"/>
      <c r="H1202" s="14"/>
      <c r="I1202" s="119"/>
      <c r="J1202" s="14"/>
      <c r="K1202" s="14"/>
      <c r="L1202" s="14"/>
      <c r="M1202" s="13"/>
    </row>
    <row r="1203" spans="1:48" ht="30" customHeight="1">
      <c r="A1203" s="15" t="s">
        <v>89</v>
      </c>
      <c r="B1203" s="13"/>
      <c r="C1203" s="13"/>
      <c r="D1203" s="13"/>
      <c r="E1203" s="119"/>
      <c r="F1203" s="14">
        <f>SUMIF(AR1181:AR1202,"",F1181:F1202)</f>
        <v>0</v>
      </c>
      <c r="G1203" s="119"/>
      <c r="H1203" s="14">
        <f>SUMIF(AR1181:AR1202,"",H1181:H1202)</f>
        <v>0</v>
      </c>
      <c r="I1203" s="119"/>
      <c r="J1203" s="14">
        <f>SUMIF(AR1181:AR1202,"",J1181:J1202)</f>
        <v>0</v>
      </c>
      <c r="K1203" s="14"/>
      <c r="L1203" s="14">
        <f>SUMIF(AR1181:AR1202,"",L1181:L1202)</f>
        <v>0</v>
      </c>
      <c r="M1203" s="13"/>
      <c r="N1203" t="s">
        <v>90</v>
      </c>
    </row>
    <row r="1204" spans="1:48" ht="30" customHeight="1">
      <c r="A1204" s="15" t="s">
        <v>532</v>
      </c>
      <c r="B1204" s="15" t="s">
        <v>50</v>
      </c>
      <c r="C1204" s="13"/>
      <c r="D1204" s="13"/>
      <c r="E1204" s="119"/>
      <c r="F1204" s="14"/>
      <c r="G1204" s="119"/>
      <c r="H1204" s="14"/>
      <c r="I1204" s="119"/>
      <c r="J1204" s="14"/>
      <c r="K1204" s="14"/>
      <c r="L1204" s="14"/>
      <c r="M1204" s="13"/>
      <c r="N1204" s="2"/>
      <c r="O1204" s="2"/>
      <c r="P1204" s="2"/>
      <c r="Q1204" s="1" t="s">
        <v>533</v>
      </c>
      <c r="R1204" s="2"/>
      <c r="S1204" s="2"/>
      <c r="T1204" s="2"/>
      <c r="U1204" s="2"/>
      <c r="V1204" s="2"/>
      <c r="W1204" s="2"/>
      <c r="X1204" s="2"/>
      <c r="Y1204" s="2"/>
      <c r="Z1204" s="2"/>
      <c r="AA1204" s="2"/>
      <c r="AB1204" s="2"/>
      <c r="AC1204" s="2"/>
      <c r="AD1204" s="2"/>
      <c r="AE1204" s="2"/>
      <c r="AF1204" s="2"/>
      <c r="AG1204" s="2"/>
      <c r="AH1204" s="2"/>
      <c r="AI1204" s="2"/>
      <c r="AJ1204" s="2"/>
      <c r="AK1204" s="2"/>
      <c r="AL1204" s="2"/>
      <c r="AM1204" s="2"/>
      <c r="AN1204" s="2"/>
      <c r="AO1204" s="2"/>
      <c r="AP1204" s="2"/>
      <c r="AQ1204" s="2"/>
      <c r="AR1204" s="2"/>
      <c r="AS1204" s="2"/>
      <c r="AT1204" s="2"/>
      <c r="AU1204" s="2"/>
      <c r="AV1204" s="2"/>
    </row>
    <row r="1205" spans="1:48" ht="30" customHeight="1">
      <c r="A1205" s="15" t="s">
        <v>488</v>
      </c>
      <c r="B1205" s="15" t="s">
        <v>489</v>
      </c>
      <c r="C1205" s="15" t="s">
        <v>108</v>
      </c>
      <c r="D1205" s="13">
        <v>3.5939999999999999</v>
      </c>
      <c r="E1205" s="119"/>
      <c r="F1205" s="14">
        <f>TRUNC(E1205*D1205, 0)</f>
        <v>0</v>
      </c>
      <c r="G1205" s="119"/>
      <c r="H1205" s="14">
        <f>TRUNC(G1205*D1205, 0)</f>
        <v>0</v>
      </c>
      <c r="I1205" s="119"/>
      <c r="J1205" s="14">
        <f>TRUNC(I1205*D1205, 0)</f>
        <v>0</v>
      </c>
      <c r="K1205" s="14">
        <f>TRUNC(E1205+G1205+I1205, 0)</f>
        <v>0</v>
      </c>
      <c r="L1205" s="14">
        <f>TRUNC(F1205+H1205+J1205, 0)</f>
        <v>0</v>
      </c>
      <c r="M1205" s="15" t="s">
        <v>50</v>
      </c>
      <c r="N1205" s="1" t="s">
        <v>490</v>
      </c>
      <c r="O1205" s="1" t="s">
        <v>50</v>
      </c>
      <c r="P1205" s="1" t="s">
        <v>50</v>
      </c>
      <c r="Q1205" s="1" t="s">
        <v>533</v>
      </c>
      <c r="R1205" s="1" t="s">
        <v>62</v>
      </c>
      <c r="S1205" s="1" t="s">
        <v>62</v>
      </c>
      <c r="T1205" s="1" t="s">
        <v>61</v>
      </c>
      <c r="U1205" s="2"/>
      <c r="V1205" s="2"/>
      <c r="W1205" s="2"/>
      <c r="X1205" s="2"/>
      <c r="Y1205" s="2"/>
      <c r="Z1205" s="2"/>
      <c r="AA1205" s="2"/>
      <c r="AB1205" s="2"/>
      <c r="AC1205" s="2"/>
      <c r="AD1205" s="2"/>
      <c r="AE1205" s="2"/>
      <c r="AF1205" s="2"/>
      <c r="AG1205" s="2"/>
      <c r="AH1205" s="2"/>
      <c r="AI1205" s="2"/>
      <c r="AJ1205" s="2"/>
      <c r="AK1205" s="2"/>
      <c r="AL1205" s="2"/>
      <c r="AM1205" s="2"/>
      <c r="AN1205" s="2"/>
      <c r="AO1205" s="2"/>
      <c r="AP1205" s="2"/>
      <c r="AQ1205" s="2"/>
      <c r="AR1205" s="1" t="s">
        <v>50</v>
      </c>
      <c r="AS1205" s="1" t="s">
        <v>50</v>
      </c>
      <c r="AT1205" s="2"/>
      <c r="AU1205" s="1" t="s">
        <v>534</v>
      </c>
      <c r="AV1205" s="2">
        <v>273</v>
      </c>
    </row>
    <row r="1206" spans="1:48" ht="30" customHeight="1">
      <c r="A1206" s="15" t="s">
        <v>492</v>
      </c>
      <c r="B1206" s="15" t="s">
        <v>493</v>
      </c>
      <c r="C1206" s="15" t="s">
        <v>108</v>
      </c>
      <c r="D1206" s="13">
        <v>3.5939999999999999</v>
      </c>
      <c r="E1206" s="119"/>
      <c r="F1206" s="14">
        <f>TRUNC(E1206*D1206, 0)</f>
        <v>0</v>
      </c>
      <c r="G1206" s="119"/>
      <c r="H1206" s="14">
        <f>TRUNC(G1206*D1206, 0)</f>
        <v>0</v>
      </c>
      <c r="I1206" s="119"/>
      <c r="J1206" s="14">
        <f>TRUNC(I1206*D1206, 0)</f>
        <v>0</v>
      </c>
      <c r="K1206" s="14">
        <f>TRUNC(E1206+G1206+I1206, 0)</f>
        <v>0</v>
      </c>
      <c r="L1206" s="14">
        <f>TRUNC(F1206+H1206+J1206, 0)</f>
        <v>0</v>
      </c>
      <c r="M1206" s="15" t="s">
        <v>50</v>
      </c>
      <c r="N1206" s="1" t="s">
        <v>494</v>
      </c>
      <c r="O1206" s="1" t="s">
        <v>50</v>
      </c>
      <c r="P1206" s="1" t="s">
        <v>50</v>
      </c>
      <c r="Q1206" s="1" t="s">
        <v>533</v>
      </c>
      <c r="R1206" s="1" t="s">
        <v>62</v>
      </c>
      <c r="S1206" s="1" t="s">
        <v>62</v>
      </c>
      <c r="T1206" s="1" t="s">
        <v>61</v>
      </c>
      <c r="U1206" s="2"/>
      <c r="V1206" s="2"/>
      <c r="W1206" s="2"/>
      <c r="X1206" s="2"/>
      <c r="Y1206" s="2"/>
      <c r="Z1206" s="2"/>
      <c r="AA1206" s="2"/>
      <c r="AB1206" s="2"/>
      <c r="AC1206" s="2"/>
      <c r="AD1206" s="2"/>
      <c r="AE1206" s="2"/>
      <c r="AF1206" s="2"/>
      <c r="AG1206" s="2"/>
      <c r="AH1206" s="2"/>
      <c r="AI1206" s="2"/>
      <c r="AJ1206" s="2"/>
      <c r="AK1206" s="2"/>
      <c r="AL1206" s="2"/>
      <c r="AM1206" s="2"/>
      <c r="AN1206" s="2"/>
      <c r="AO1206" s="2"/>
      <c r="AP1206" s="2"/>
      <c r="AQ1206" s="2"/>
      <c r="AR1206" s="1" t="s">
        <v>50</v>
      </c>
      <c r="AS1206" s="1" t="s">
        <v>50</v>
      </c>
      <c r="AT1206" s="2"/>
      <c r="AU1206" s="1" t="s">
        <v>535</v>
      </c>
      <c r="AV1206" s="2">
        <v>275</v>
      </c>
    </row>
    <row r="1207" spans="1:48" ht="30" customHeight="1">
      <c r="A1207" s="13"/>
      <c r="B1207" s="13"/>
      <c r="C1207" s="13"/>
      <c r="D1207" s="13"/>
      <c r="E1207" s="119"/>
      <c r="F1207" s="14"/>
      <c r="G1207" s="119"/>
      <c r="H1207" s="14"/>
      <c r="I1207" s="119"/>
      <c r="J1207" s="14"/>
      <c r="K1207" s="14"/>
      <c r="L1207" s="14"/>
      <c r="M1207" s="13"/>
    </row>
    <row r="1208" spans="1:48" ht="30" customHeight="1">
      <c r="A1208" s="13"/>
      <c r="B1208" s="13"/>
      <c r="C1208" s="13"/>
      <c r="D1208" s="13"/>
      <c r="E1208" s="119"/>
      <c r="F1208" s="14"/>
      <c r="G1208" s="119"/>
      <c r="H1208" s="14"/>
      <c r="I1208" s="119"/>
      <c r="J1208" s="14"/>
      <c r="K1208" s="14"/>
      <c r="L1208" s="14"/>
      <c r="M1208" s="13"/>
    </row>
    <row r="1209" spans="1:48" ht="30" customHeight="1">
      <c r="A1209" s="13"/>
      <c r="B1209" s="13"/>
      <c r="C1209" s="13"/>
      <c r="D1209" s="13"/>
      <c r="E1209" s="119"/>
      <c r="F1209" s="14"/>
      <c r="G1209" s="119"/>
      <c r="H1209" s="14"/>
      <c r="I1209" s="119"/>
      <c r="J1209" s="14"/>
      <c r="K1209" s="14"/>
      <c r="L1209" s="14"/>
      <c r="M1209" s="13"/>
    </row>
    <row r="1210" spans="1:48" ht="30" customHeight="1">
      <c r="A1210" s="13"/>
      <c r="B1210" s="13"/>
      <c r="C1210" s="13"/>
      <c r="D1210" s="13"/>
      <c r="E1210" s="119"/>
      <c r="F1210" s="14"/>
      <c r="G1210" s="119"/>
      <c r="H1210" s="14"/>
      <c r="I1210" s="119"/>
      <c r="J1210" s="14"/>
      <c r="K1210" s="14"/>
      <c r="L1210" s="14"/>
      <c r="M1210" s="13"/>
    </row>
    <row r="1211" spans="1:48" ht="30" customHeight="1">
      <c r="A1211" s="13"/>
      <c r="B1211" s="13"/>
      <c r="C1211" s="13"/>
      <c r="D1211" s="13"/>
      <c r="E1211" s="119"/>
      <c r="F1211" s="14"/>
      <c r="G1211" s="119"/>
      <c r="H1211" s="14"/>
      <c r="I1211" s="119"/>
      <c r="J1211" s="14"/>
      <c r="K1211" s="14"/>
      <c r="L1211" s="14"/>
      <c r="M1211" s="13"/>
    </row>
    <row r="1212" spans="1:48" ht="30" customHeight="1">
      <c r="A1212" s="13"/>
      <c r="B1212" s="13"/>
      <c r="C1212" s="13"/>
      <c r="D1212" s="13"/>
      <c r="E1212" s="119"/>
      <c r="F1212" s="14"/>
      <c r="G1212" s="119"/>
      <c r="H1212" s="14"/>
      <c r="I1212" s="119"/>
      <c r="J1212" s="14"/>
      <c r="K1212" s="14"/>
      <c r="L1212" s="14"/>
      <c r="M1212" s="13"/>
    </row>
    <row r="1213" spans="1:48" ht="30" customHeight="1">
      <c r="A1213" s="13"/>
      <c r="B1213" s="13"/>
      <c r="C1213" s="13"/>
      <c r="D1213" s="13"/>
      <c r="E1213" s="119"/>
      <c r="F1213" s="14"/>
      <c r="G1213" s="119"/>
      <c r="H1213" s="14"/>
      <c r="I1213" s="119"/>
      <c r="J1213" s="14"/>
      <c r="K1213" s="14"/>
      <c r="L1213" s="14"/>
      <c r="M1213" s="13"/>
    </row>
    <row r="1214" spans="1:48" ht="30" customHeight="1">
      <c r="A1214" s="13"/>
      <c r="B1214" s="13"/>
      <c r="C1214" s="13"/>
      <c r="D1214" s="13"/>
      <c r="E1214" s="119"/>
      <c r="F1214" s="14"/>
      <c r="G1214" s="119"/>
      <c r="H1214" s="14"/>
      <c r="I1214" s="119"/>
      <c r="J1214" s="14"/>
      <c r="K1214" s="14"/>
      <c r="L1214" s="14"/>
      <c r="M1214" s="13"/>
    </row>
    <row r="1215" spans="1:48" ht="30" customHeight="1">
      <c r="A1215" s="13"/>
      <c r="B1215" s="13"/>
      <c r="C1215" s="13"/>
      <c r="D1215" s="13"/>
      <c r="E1215" s="119"/>
      <c r="F1215" s="14"/>
      <c r="G1215" s="119"/>
      <c r="H1215" s="14"/>
      <c r="I1215" s="119"/>
      <c r="J1215" s="14"/>
      <c r="K1215" s="14"/>
      <c r="L1215" s="14"/>
      <c r="M1215" s="13"/>
    </row>
    <row r="1216" spans="1:48" ht="30" customHeight="1">
      <c r="A1216" s="13"/>
      <c r="B1216" s="13"/>
      <c r="C1216" s="13"/>
      <c r="D1216" s="13"/>
      <c r="E1216" s="119"/>
      <c r="F1216" s="14"/>
      <c r="G1216" s="119"/>
      <c r="H1216" s="14"/>
      <c r="I1216" s="119"/>
      <c r="J1216" s="14"/>
      <c r="K1216" s="14"/>
      <c r="L1216" s="14"/>
      <c r="M1216" s="13"/>
    </row>
    <row r="1217" spans="1:48" ht="30" customHeight="1">
      <c r="A1217" s="13"/>
      <c r="B1217" s="13"/>
      <c r="C1217" s="13"/>
      <c r="D1217" s="13"/>
      <c r="E1217" s="119"/>
      <c r="F1217" s="14"/>
      <c r="G1217" s="119"/>
      <c r="H1217" s="14"/>
      <c r="I1217" s="119"/>
      <c r="J1217" s="14"/>
      <c r="K1217" s="14"/>
      <c r="L1217" s="14"/>
      <c r="M1217" s="13"/>
    </row>
    <row r="1218" spans="1:48" ht="30" customHeight="1">
      <c r="A1218" s="13"/>
      <c r="B1218" s="13"/>
      <c r="C1218" s="13"/>
      <c r="D1218" s="13"/>
      <c r="E1218" s="119"/>
      <c r="F1218" s="14"/>
      <c r="G1218" s="119"/>
      <c r="H1218" s="14"/>
      <c r="I1218" s="119"/>
      <c r="J1218" s="14"/>
      <c r="K1218" s="14"/>
      <c r="L1218" s="14"/>
      <c r="M1218" s="13"/>
    </row>
    <row r="1219" spans="1:48" ht="30" customHeight="1">
      <c r="A1219" s="13"/>
      <c r="B1219" s="13"/>
      <c r="C1219" s="13"/>
      <c r="D1219" s="13"/>
      <c r="E1219" s="119"/>
      <c r="F1219" s="14"/>
      <c r="G1219" s="119"/>
      <c r="H1219" s="14"/>
      <c r="I1219" s="119"/>
      <c r="J1219" s="14"/>
      <c r="K1219" s="14"/>
      <c r="L1219" s="14"/>
      <c r="M1219" s="13"/>
    </row>
    <row r="1220" spans="1:48" ht="30" customHeight="1">
      <c r="A1220" s="13"/>
      <c r="B1220" s="13"/>
      <c r="C1220" s="13"/>
      <c r="D1220" s="13"/>
      <c r="E1220" s="119"/>
      <c r="F1220" s="14"/>
      <c r="G1220" s="119"/>
      <c r="H1220" s="14"/>
      <c r="I1220" s="119"/>
      <c r="J1220" s="14"/>
      <c r="K1220" s="14"/>
      <c r="L1220" s="14"/>
      <c r="M1220" s="13"/>
    </row>
    <row r="1221" spans="1:48" ht="30" customHeight="1">
      <c r="A1221" s="13"/>
      <c r="B1221" s="13"/>
      <c r="C1221" s="13"/>
      <c r="D1221" s="13"/>
      <c r="E1221" s="119"/>
      <c r="F1221" s="14"/>
      <c r="G1221" s="119"/>
      <c r="H1221" s="14"/>
      <c r="I1221" s="119"/>
      <c r="J1221" s="14"/>
      <c r="K1221" s="14"/>
      <c r="L1221" s="14"/>
      <c r="M1221" s="13"/>
    </row>
    <row r="1222" spans="1:48" ht="30" customHeight="1">
      <c r="A1222" s="13"/>
      <c r="B1222" s="13"/>
      <c r="C1222" s="13"/>
      <c r="D1222" s="13"/>
      <c r="E1222" s="119"/>
      <c r="F1222" s="14"/>
      <c r="G1222" s="119"/>
      <c r="H1222" s="14"/>
      <c r="I1222" s="119"/>
      <c r="J1222" s="14"/>
      <c r="K1222" s="14"/>
      <c r="L1222" s="14"/>
      <c r="M1222" s="13"/>
    </row>
    <row r="1223" spans="1:48" ht="30" customHeight="1">
      <c r="A1223" s="13"/>
      <c r="B1223" s="13"/>
      <c r="C1223" s="13"/>
      <c r="D1223" s="13"/>
      <c r="E1223" s="119"/>
      <c r="F1223" s="14"/>
      <c r="G1223" s="119"/>
      <c r="H1223" s="14"/>
      <c r="I1223" s="119"/>
      <c r="J1223" s="14"/>
      <c r="K1223" s="14"/>
      <c r="L1223" s="14"/>
      <c r="M1223" s="13"/>
    </row>
    <row r="1224" spans="1:48" ht="30" customHeight="1">
      <c r="A1224" s="13"/>
      <c r="B1224" s="13"/>
      <c r="C1224" s="13"/>
      <c r="D1224" s="13"/>
      <c r="E1224" s="119"/>
      <c r="F1224" s="14"/>
      <c r="G1224" s="119"/>
      <c r="H1224" s="14"/>
      <c r="I1224" s="119"/>
      <c r="J1224" s="14"/>
      <c r="K1224" s="14"/>
      <c r="L1224" s="14"/>
      <c r="M1224" s="13"/>
    </row>
    <row r="1225" spans="1:48" ht="30" customHeight="1">
      <c r="A1225" s="13"/>
      <c r="B1225" s="13"/>
      <c r="C1225" s="13"/>
      <c r="D1225" s="13"/>
      <c r="E1225" s="119"/>
      <c r="F1225" s="14"/>
      <c r="G1225" s="119"/>
      <c r="H1225" s="14"/>
      <c r="I1225" s="119"/>
      <c r="J1225" s="14"/>
      <c r="K1225" s="14"/>
      <c r="L1225" s="14"/>
      <c r="M1225" s="13"/>
    </row>
    <row r="1226" spans="1:48" ht="30" customHeight="1">
      <c r="A1226" s="13"/>
      <c r="B1226" s="13"/>
      <c r="C1226" s="13"/>
      <c r="D1226" s="13"/>
      <c r="E1226" s="119"/>
      <c r="F1226" s="14"/>
      <c r="G1226" s="119"/>
      <c r="H1226" s="14"/>
      <c r="I1226" s="119"/>
      <c r="J1226" s="14"/>
      <c r="K1226" s="14"/>
      <c r="L1226" s="14"/>
      <c r="M1226" s="13"/>
    </row>
    <row r="1227" spans="1:48" ht="30" customHeight="1">
      <c r="A1227" s="15" t="s">
        <v>89</v>
      </c>
      <c r="B1227" s="13"/>
      <c r="C1227" s="13"/>
      <c r="D1227" s="13"/>
      <c r="E1227" s="119"/>
      <c r="F1227" s="14">
        <f>SUMIF(AR1205:AR1226,"",F1205:F1226)</f>
        <v>0</v>
      </c>
      <c r="G1227" s="119"/>
      <c r="H1227" s="14">
        <f>SUMIF(AR1205:AR1226,"",H1205:H1226)</f>
        <v>0</v>
      </c>
      <c r="I1227" s="119"/>
      <c r="J1227" s="14">
        <f>SUMIF(AR1205:AR1226,"",J1205:J1226)</f>
        <v>0</v>
      </c>
      <c r="K1227" s="14"/>
      <c r="L1227" s="14">
        <f>SUMIF(AR1205:AR1226,"",L1205:L1226)</f>
        <v>0</v>
      </c>
      <c r="M1227" s="13"/>
      <c r="N1227" t="s">
        <v>90</v>
      </c>
    </row>
    <row r="1228" spans="1:48" ht="30" customHeight="1">
      <c r="A1228" s="15" t="s">
        <v>536</v>
      </c>
      <c r="B1228" s="15" t="s">
        <v>50</v>
      </c>
      <c r="C1228" s="13"/>
      <c r="D1228" s="13"/>
      <c r="E1228" s="119"/>
      <c r="F1228" s="14"/>
      <c r="G1228" s="119"/>
      <c r="H1228" s="14"/>
      <c r="I1228" s="119"/>
      <c r="J1228" s="14"/>
      <c r="K1228" s="14"/>
      <c r="L1228" s="14"/>
      <c r="M1228" s="13"/>
      <c r="N1228" s="2"/>
      <c r="O1228" s="2"/>
      <c r="P1228" s="2"/>
      <c r="Q1228" s="1" t="s">
        <v>537</v>
      </c>
      <c r="R1228" s="2"/>
      <c r="S1228" s="2"/>
      <c r="T1228" s="2"/>
      <c r="U1228" s="2"/>
      <c r="V1228" s="2"/>
      <c r="W1228" s="2"/>
      <c r="X1228" s="2"/>
      <c r="Y1228" s="2"/>
      <c r="Z1228" s="2"/>
      <c r="AA1228" s="2"/>
      <c r="AB1228" s="2"/>
      <c r="AC1228" s="2"/>
      <c r="AD1228" s="2"/>
      <c r="AE1228" s="2"/>
      <c r="AF1228" s="2"/>
      <c r="AG1228" s="2"/>
      <c r="AH1228" s="2"/>
      <c r="AI1228" s="2"/>
      <c r="AJ1228" s="2"/>
      <c r="AK1228" s="2"/>
      <c r="AL1228" s="2"/>
      <c r="AM1228" s="2"/>
      <c r="AN1228" s="2"/>
      <c r="AO1228" s="2"/>
      <c r="AP1228" s="2"/>
      <c r="AQ1228" s="2"/>
      <c r="AR1228" s="2"/>
      <c r="AS1228" s="2"/>
      <c r="AT1228" s="2"/>
      <c r="AU1228" s="2"/>
      <c r="AV1228" s="2"/>
    </row>
    <row r="1229" spans="1:48" ht="30" customHeight="1">
      <c r="A1229" s="15" t="s">
        <v>488</v>
      </c>
      <c r="B1229" s="15" t="s">
        <v>489</v>
      </c>
      <c r="C1229" s="15" t="s">
        <v>108</v>
      </c>
      <c r="D1229" s="13">
        <v>0.81200000000000006</v>
      </c>
      <c r="E1229" s="119"/>
      <c r="F1229" s="14">
        <f>TRUNC(E1229*D1229, 0)</f>
        <v>0</v>
      </c>
      <c r="G1229" s="119"/>
      <c r="H1229" s="14">
        <f>TRUNC(G1229*D1229, 0)</f>
        <v>0</v>
      </c>
      <c r="I1229" s="119"/>
      <c r="J1229" s="14">
        <f>TRUNC(I1229*D1229, 0)</f>
        <v>0</v>
      </c>
      <c r="K1229" s="14">
        <f>TRUNC(E1229+G1229+I1229, 0)</f>
        <v>0</v>
      </c>
      <c r="L1229" s="14">
        <f>TRUNC(F1229+H1229+J1229, 0)</f>
        <v>0</v>
      </c>
      <c r="M1229" s="15" t="s">
        <v>50</v>
      </c>
      <c r="N1229" s="1" t="s">
        <v>490</v>
      </c>
      <c r="O1229" s="1" t="s">
        <v>50</v>
      </c>
      <c r="P1229" s="1" t="s">
        <v>50</v>
      </c>
      <c r="Q1229" s="1" t="s">
        <v>537</v>
      </c>
      <c r="R1229" s="1" t="s">
        <v>62</v>
      </c>
      <c r="S1229" s="1" t="s">
        <v>62</v>
      </c>
      <c r="T1229" s="1" t="s">
        <v>61</v>
      </c>
      <c r="U1229" s="2"/>
      <c r="V1229" s="2"/>
      <c r="W1229" s="2"/>
      <c r="X1229" s="2"/>
      <c r="Y1229" s="2"/>
      <c r="Z1229" s="2"/>
      <c r="AA1229" s="2"/>
      <c r="AB1229" s="2"/>
      <c r="AC1229" s="2"/>
      <c r="AD1229" s="2"/>
      <c r="AE1229" s="2"/>
      <c r="AF1229" s="2"/>
      <c r="AG1229" s="2"/>
      <c r="AH1229" s="2"/>
      <c r="AI1229" s="2"/>
      <c r="AJ1229" s="2"/>
      <c r="AK1229" s="2"/>
      <c r="AL1229" s="2"/>
      <c r="AM1229" s="2"/>
      <c r="AN1229" s="2"/>
      <c r="AO1229" s="2"/>
      <c r="AP1229" s="2"/>
      <c r="AQ1229" s="2"/>
      <c r="AR1229" s="1" t="s">
        <v>50</v>
      </c>
      <c r="AS1229" s="1" t="s">
        <v>50</v>
      </c>
      <c r="AT1229" s="2"/>
      <c r="AU1229" s="1" t="s">
        <v>538</v>
      </c>
      <c r="AV1229" s="2">
        <v>298</v>
      </c>
    </row>
    <row r="1230" spans="1:48" ht="30" customHeight="1">
      <c r="A1230" s="15" t="s">
        <v>492</v>
      </c>
      <c r="B1230" s="15" t="s">
        <v>493</v>
      </c>
      <c r="C1230" s="15" t="s">
        <v>108</v>
      </c>
      <c r="D1230" s="13">
        <v>0.81200000000000006</v>
      </c>
      <c r="E1230" s="119"/>
      <c r="F1230" s="14">
        <f>TRUNC(E1230*D1230, 0)</f>
        <v>0</v>
      </c>
      <c r="G1230" s="119"/>
      <c r="H1230" s="14">
        <f>TRUNC(G1230*D1230, 0)</f>
        <v>0</v>
      </c>
      <c r="I1230" s="119"/>
      <c r="J1230" s="14">
        <f>TRUNC(I1230*D1230, 0)</f>
        <v>0</v>
      </c>
      <c r="K1230" s="14">
        <f>TRUNC(E1230+G1230+I1230, 0)</f>
        <v>0</v>
      </c>
      <c r="L1230" s="14">
        <f>TRUNC(F1230+H1230+J1230, 0)</f>
        <v>0</v>
      </c>
      <c r="M1230" s="15" t="s">
        <v>50</v>
      </c>
      <c r="N1230" s="1" t="s">
        <v>494</v>
      </c>
      <c r="O1230" s="1" t="s">
        <v>50</v>
      </c>
      <c r="P1230" s="1" t="s">
        <v>50</v>
      </c>
      <c r="Q1230" s="1" t="s">
        <v>537</v>
      </c>
      <c r="R1230" s="1" t="s">
        <v>62</v>
      </c>
      <c r="S1230" s="1" t="s">
        <v>62</v>
      </c>
      <c r="T1230" s="1" t="s">
        <v>61</v>
      </c>
      <c r="U1230" s="2"/>
      <c r="V1230" s="2"/>
      <c r="W1230" s="2"/>
      <c r="X1230" s="2"/>
      <c r="Y1230" s="2"/>
      <c r="Z1230" s="2"/>
      <c r="AA1230" s="2"/>
      <c r="AB1230" s="2"/>
      <c r="AC1230" s="2"/>
      <c r="AD1230" s="2"/>
      <c r="AE1230" s="2"/>
      <c r="AF1230" s="2"/>
      <c r="AG1230" s="2"/>
      <c r="AH1230" s="2"/>
      <c r="AI1230" s="2"/>
      <c r="AJ1230" s="2"/>
      <c r="AK1230" s="2"/>
      <c r="AL1230" s="2"/>
      <c r="AM1230" s="2"/>
      <c r="AN1230" s="2"/>
      <c r="AO1230" s="2"/>
      <c r="AP1230" s="2"/>
      <c r="AQ1230" s="2"/>
      <c r="AR1230" s="1" t="s">
        <v>50</v>
      </c>
      <c r="AS1230" s="1" t="s">
        <v>50</v>
      </c>
      <c r="AT1230" s="2"/>
      <c r="AU1230" s="1" t="s">
        <v>539</v>
      </c>
      <c r="AV1230" s="2">
        <v>300</v>
      </c>
    </row>
    <row r="1231" spans="1:48" ht="30" customHeight="1">
      <c r="A1231" s="13"/>
      <c r="B1231" s="13"/>
      <c r="C1231" s="13"/>
      <c r="D1231" s="13"/>
      <c r="E1231" s="119"/>
      <c r="F1231" s="14"/>
      <c r="G1231" s="119"/>
      <c r="H1231" s="14"/>
      <c r="I1231" s="119"/>
      <c r="J1231" s="14"/>
      <c r="K1231" s="14"/>
      <c r="L1231" s="14"/>
      <c r="M1231" s="13"/>
    </row>
    <row r="1232" spans="1:48" ht="30" customHeight="1">
      <c r="A1232" s="13"/>
      <c r="B1232" s="13"/>
      <c r="C1232" s="13"/>
      <c r="D1232" s="13"/>
      <c r="E1232" s="119"/>
      <c r="F1232" s="14"/>
      <c r="G1232" s="119"/>
      <c r="H1232" s="14"/>
      <c r="I1232" s="119"/>
      <c r="J1232" s="14"/>
      <c r="K1232" s="14"/>
      <c r="L1232" s="14"/>
      <c r="M1232" s="13"/>
    </row>
    <row r="1233" spans="1:13" ht="30" customHeight="1">
      <c r="A1233" s="13"/>
      <c r="B1233" s="13"/>
      <c r="C1233" s="13"/>
      <c r="D1233" s="13"/>
      <c r="E1233" s="119"/>
      <c r="F1233" s="14"/>
      <c r="G1233" s="119"/>
      <c r="H1233" s="14"/>
      <c r="I1233" s="119"/>
      <c r="J1233" s="14"/>
      <c r="K1233" s="14"/>
      <c r="L1233" s="14"/>
      <c r="M1233" s="13"/>
    </row>
    <row r="1234" spans="1:13" ht="30" customHeight="1">
      <c r="A1234" s="13"/>
      <c r="B1234" s="13"/>
      <c r="C1234" s="13"/>
      <c r="D1234" s="13"/>
      <c r="E1234" s="119"/>
      <c r="F1234" s="14"/>
      <c r="G1234" s="119"/>
      <c r="H1234" s="14"/>
      <c r="I1234" s="119"/>
      <c r="J1234" s="14"/>
      <c r="K1234" s="14"/>
      <c r="L1234" s="14"/>
      <c r="M1234" s="13"/>
    </row>
    <row r="1235" spans="1:13" ht="30" customHeight="1">
      <c r="A1235" s="13"/>
      <c r="B1235" s="13"/>
      <c r="C1235" s="13"/>
      <c r="D1235" s="13"/>
      <c r="E1235" s="119"/>
      <c r="F1235" s="14"/>
      <c r="G1235" s="119"/>
      <c r="H1235" s="14"/>
      <c r="I1235" s="119"/>
      <c r="J1235" s="14"/>
      <c r="K1235" s="14"/>
      <c r="L1235" s="14"/>
      <c r="M1235" s="13"/>
    </row>
    <row r="1236" spans="1:13" ht="30" customHeight="1">
      <c r="A1236" s="13"/>
      <c r="B1236" s="13"/>
      <c r="C1236" s="13"/>
      <c r="D1236" s="13"/>
      <c r="E1236" s="119"/>
      <c r="F1236" s="14"/>
      <c r="G1236" s="119"/>
      <c r="H1236" s="14"/>
      <c r="I1236" s="119"/>
      <c r="J1236" s="14"/>
      <c r="K1236" s="14"/>
      <c r="L1236" s="14"/>
      <c r="M1236" s="13"/>
    </row>
    <row r="1237" spans="1:13" ht="30" customHeight="1">
      <c r="A1237" s="13"/>
      <c r="B1237" s="13"/>
      <c r="C1237" s="13"/>
      <c r="D1237" s="13"/>
      <c r="E1237" s="119"/>
      <c r="F1237" s="14"/>
      <c r="G1237" s="119"/>
      <c r="H1237" s="14"/>
      <c r="I1237" s="119"/>
      <c r="J1237" s="14"/>
      <c r="K1237" s="14"/>
      <c r="L1237" s="14"/>
      <c r="M1237" s="13"/>
    </row>
    <row r="1238" spans="1:13" ht="30" customHeight="1">
      <c r="A1238" s="13"/>
      <c r="B1238" s="13"/>
      <c r="C1238" s="13"/>
      <c r="D1238" s="13"/>
      <c r="E1238" s="119"/>
      <c r="F1238" s="14"/>
      <c r="G1238" s="119"/>
      <c r="H1238" s="14"/>
      <c r="I1238" s="119"/>
      <c r="J1238" s="14"/>
      <c r="K1238" s="14"/>
      <c r="L1238" s="14"/>
      <c r="M1238" s="13"/>
    </row>
    <row r="1239" spans="1:13" ht="30" customHeight="1">
      <c r="A1239" s="13"/>
      <c r="B1239" s="13"/>
      <c r="C1239" s="13"/>
      <c r="D1239" s="13"/>
      <c r="E1239" s="119"/>
      <c r="F1239" s="14"/>
      <c r="G1239" s="119"/>
      <c r="H1239" s="14"/>
      <c r="I1239" s="119"/>
      <c r="J1239" s="14"/>
      <c r="K1239" s="14"/>
      <c r="L1239" s="14"/>
      <c r="M1239" s="13"/>
    </row>
    <row r="1240" spans="1:13" ht="30" customHeight="1">
      <c r="A1240" s="13"/>
      <c r="B1240" s="13"/>
      <c r="C1240" s="13"/>
      <c r="D1240" s="13"/>
      <c r="E1240" s="119"/>
      <c r="F1240" s="14"/>
      <c r="G1240" s="119"/>
      <c r="H1240" s="14"/>
      <c r="I1240" s="119"/>
      <c r="J1240" s="14"/>
      <c r="K1240" s="14"/>
      <c r="L1240" s="14"/>
      <c r="M1240" s="13"/>
    </row>
    <row r="1241" spans="1:13" ht="30" customHeight="1">
      <c r="A1241" s="13"/>
      <c r="B1241" s="13"/>
      <c r="C1241" s="13"/>
      <c r="D1241" s="13"/>
      <c r="E1241" s="119"/>
      <c r="F1241" s="14"/>
      <c r="G1241" s="119"/>
      <c r="H1241" s="14"/>
      <c r="I1241" s="119"/>
      <c r="J1241" s="14"/>
      <c r="K1241" s="14"/>
      <c r="L1241" s="14"/>
      <c r="M1241" s="13"/>
    </row>
    <row r="1242" spans="1:13" ht="30" customHeight="1">
      <c r="A1242" s="13"/>
      <c r="B1242" s="13"/>
      <c r="C1242" s="13"/>
      <c r="D1242" s="13"/>
      <c r="E1242" s="119"/>
      <c r="F1242" s="14"/>
      <c r="G1242" s="119"/>
      <c r="H1242" s="14"/>
      <c r="I1242" s="119"/>
      <c r="J1242" s="14"/>
      <c r="K1242" s="14"/>
      <c r="L1242" s="14"/>
      <c r="M1242" s="13"/>
    </row>
    <row r="1243" spans="1:13" ht="30" customHeight="1">
      <c r="A1243" s="13"/>
      <c r="B1243" s="13"/>
      <c r="C1243" s="13"/>
      <c r="D1243" s="13"/>
      <c r="E1243" s="119"/>
      <c r="F1243" s="14"/>
      <c r="G1243" s="119"/>
      <c r="H1243" s="14"/>
      <c r="I1243" s="119"/>
      <c r="J1243" s="14"/>
      <c r="K1243" s="14"/>
      <c r="L1243" s="14"/>
      <c r="M1243" s="13"/>
    </row>
    <row r="1244" spans="1:13" ht="30" customHeight="1">
      <c r="A1244" s="13"/>
      <c r="B1244" s="13"/>
      <c r="C1244" s="13"/>
      <c r="D1244" s="13"/>
      <c r="E1244" s="119"/>
      <c r="F1244" s="14"/>
      <c r="G1244" s="119"/>
      <c r="H1244" s="14"/>
      <c r="I1244" s="119"/>
      <c r="J1244" s="14"/>
      <c r="K1244" s="14"/>
      <c r="L1244" s="14"/>
      <c r="M1244" s="13"/>
    </row>
    <row r="1245" spans="1:13" ht="30" customHeight="1">
      <c r="A1245" s="13"/>
      <c r="B1245" s="13"/>
      <c r="C1245" s="13"/>
      <c r="D1245" s="13"/>
      <c r="E1245" s="119"/>
      <c r="F1245" s="14"/>
      <c r="G1245" s="119"/>
      <c r="H1245" s="14"/>
      <c r="I1245" s="119"/>
      <c r="J1245" s="14"/>
      <c r="K1245" s="14"/>
      <c r="L1245" s="14"/>
      <c r="M1245" s="13"/>
    </row>
    <row r="1246" spans="1:13" ht="30" customHeight="1">
      <c r="A1246" s="13"/>
      <c r="B1246" s="13"/>
      <c r="C1246" s="13"/>
      <c r="D1246" s="13"/>
      <c r="E1246" s="119"/>
      <c r="F1246" s="14"/>
      <c r="G1246" s="119"/>
      <c r="H1246" s="14"/>
      <c r="I1246" s="119"/>
      <c r="J1246" s="14"/>
      <c r="K1246" s="14"/>
      <c r="L1246" s="14"/>
      <c r="M1246" s="13"/>
    </row>
    <row r="1247" spans="1:13" ht="30" customHeight="1">
      <c r="A1247" s="13"/>
      <c r="B1247" s="13"/>
      <c r="C1247" s="13"/>
      <c r="D1247" s="13"/>
      <c r="E1247" s="119"/>
      <c r="F1247" s="14"/>
      <c r="G1247" s="119"/>
      <c r="H1247" s="14"/>
      <c r="I1247" s="119"/>
      <c r="J1247" s="14"/>
      <c r="K1247" s="14"/>
      <c r="L1247" s="14"/>
      <c r="M1247" s="13"/>
    </row>
    <row r="1248" spans="1:13" ht="30" customHeight="1">
      <c r="A1248" s="13"/>
      <c r="B1248" s="13"/>
      <c r="C1248" s="13"/>
      <c r="D1248" s="13"/>
      <c r="E1248" s="119"/>
      <c r="F1248" s="14"/>
      <c r="G1248" s="119"/>
      <c r="H1248" s="14"/>
      <c r="I1248" s="119"/>
      <c r="J1248" s="14"/>
      <c r="K1248" s="14"/>
      <c r="L1248" s="14"/>
      <c r="M1248" s="13"/>
    </row>
    <row r="1249" spans="1:48" ht="30" customHeight="1">
      <c r="A1249" s="13"/>
      <c r="B1249" s="13"/>
      <c r="C1249" s="13"/>
      <c r="D1249" s="13"/>
      <c r="E1249" s="119"/>
      <c r="F1249" s="14"/>
      <c r="G1249" s="119"/>
      <c r="H1249" s="14"/>
      <c r="I1249" s="119"/>
      <c r="J1249" s="14"/>
      <c r="K1249" s="14"/>
      <c r="L1249" s="14"/>
      <c r="M1249" s="13"/>
    </row>
    <row r="1250" spans="1:48" ht="30" customHeight="1">
      <c r="A1250" s="13"/>
      <c r="B1250" s="13"/>
      <c r="C1250" s="13"/>
      <c r="D1250" s="13"/>
      <c r="E1250" s="119"/>
      <c r="F1250" s="14"/>
      <c r="G1250" s="119"/>
      <c r="H1250" s="14"/>
      <c r="I1250" s="119"/>
      <c r="J1250" s="14"/>
      <c r="K1250" s="14"/>
      <c r="L1250" s="14"/>
      <c r="M1250" s="13"/>
    </row>
    <row r="1251" spans="1:48" ht="30" customHeight="1">
      <c r="A1251" s="15" t="s">
        <v>89</v>
      </c>
      <c r="B1251" s="13"/>
      <c r="C1251" s="13"/>
      <c r="D1251" s="13"/>
      <c r="E1251" s="119"/>
      <c r="F1251" s="14">
        <f>SUMIF(AR1229:AR1250,"",F1229:F1250)</f>
        <v>0</v>
      </c>
      <c r="G1251" s="119"/>
      <c r="H1251" s="14">
        <f>SUMIF(AR1229:AR1250,"",H1229:H1250)</f>
        <v>0</v>
      </c>
      <c r="I1251" s="119"/>
      <c r="J1251" s="14">
        <f>SUMIF(AR1229:AR1250,"",J1229:J1250)</f>
        <v>0</v>
      </c>
      <c r="K1251" s="14"/>
      <c r="L1251" s="14">
        <f>SUMIF(AR1229:AR1250,"",L1229:L1250)</f>
        <v>0</v>
      </c>
      <c r="M1251" s="13"/>
      <c r="N1251" t="s">
        <v>90</v>
      </c>
    </row>
    <row r="1252" spans="1:48" ht="30" customHeight="1">
      <c r="A1252" s="15" t="s">
        <v>540</v>
      </c>
      <c r="B1252" s="15" t="s">
        <v>50</v>
      </c>
      <c r="C1252" s="13"/>
      <c r="D1252" s="13"/>
      <c r="E1252" s="119"/>
      <c r="F1252" s="14"/>
      <c r="G1252" s="119"/>
      <c r="H1252" s="14"/>
      <c r="I1252" s="119"/>
      <c r="J1252" s="14"/>
      <c r="K1252" s="14"/>
      <c r="L1252" s="14"/>
      <c r="M1252" s="13"/>
      <c r="N1252" s="2"/>
      <c r="O1252" s="2"/>
      <c r="P1252" s="2"/>
      <c r="Q1252" s="1" t="s">
        <v>541</v>
      </c>
      <c r="R1252" s="2"/>
      <c r="S1252" s="2"/>
      <c r="T1252" s="2"/>
      <c r="U1252" s="2"/>
      <c r="V1252" s="2"/>
      <c r="W1252" s="2"/>
      <c r="X1252" s="2"/>
      <c r="Y1252" s="2"/>
      <c r="Z1252" s="2"/>
      <c r="AA1252" s="2"/>
      <c r="AB1252" s="2"/>
      <c r="AC1252" s="2"/>
      <c r="AD1252" s="2"/>
      <c r="AE1252" s="2"/>
      <c r="AF1252" s="2"/>
      <c r="AG1252" s="2"/>
      <c r="AH1252" s="2"/>
      <c r="AI1252" s="2"/>
      <c r="AJ1252" s="2"/>
      <c r="AK1252" s="2"/>
      <c r="AL1252" s="2"/>
      <c r="AM1252" s="2"/>
      <c r="AN1252" s="2"/>
      <c r="AO1252" s="2"/>
      <c r="AP1252" s="2"/>
      <c r="AQ1252" s="2"/>
      <c r="AR1252" s="2"/>
      <c r="AS1252" s="2"/>
      <c r="AT1252" s="2"/>
      <c r="AU1252" s="2"/>
      <c r="AV1252" s="2"/>
    </row>
    <row r="1253" spans="1:48" ht="30" customHeight="1">
      <c r="A1253" s="15" t="s">
        <v>488</v>
      </c>
      <c r="B1253" s="15" t="s">
        <v>489</v>
      </c>
      <c r="C1253" s="15" t="s">
        <v>108</v>
      </c>
      <c r="D1253" s="13">
        <v>0.13900000000000001</v>
      </c>
      <c r="E1253" s="119"/>
      <c r="F1253" s="14">
        <f>TRUNC(E1253*D1253, 0)</f>
        <v>0</v>
      </c>
      <c r="G1253" s="119"/>
      <c r="H1253" s="14">
        <f>TRUNC(G1253*D1253, 0)</f>
        <v>0</v>
      </c>
      <c r="I1253" s="119"/>
      <c r="J1253" s="14">
        <f>TRUNC(I1253*D1253, 0)</f>
        <v>0</v>
      </c>
      <c r="K1253" s="14">
        <f>TRUNC(E1253+G1253+I1253, 0)</f>
        <v>0</v>
      </c>
      <c r="L1253" s="14">
        <f>TRUNC(F1253+H1253+J1253, 0)</f>
        <v>0</v>
      </c>
      <c r="M1253" s="15" t="s">
        <v>50</v>
      </c>
      <c r="N1253" s="1" t="s">
        <v>490</v>
      </c>
      <c r="O1253" s="1" t="s">
        <v>50</v>
      </c>
      <c r="P1253" s="1" t="s">
        <v>50</v>
      </c>
      <c r="Q1253" s="1" t="s">
        <v>541</v>
      </c>
      <c r="R1253" s="1" t="s">
        <v>62</v>
      </c>
      <c r="S1253" s="1" t="s">
        <v>62</v>
      </c>
      <c r="T1253" s="1" t="s">
        <v>61</v>
      </c>
      <c r="U1253" s="2"/>
      <c r="V1253" s="2"/>
      <c r="W1253" s="2"/>
      <c r="X1253" s="2"/>
      <c r="Y1253" s="2"/>
      <c r="Z1253" s="2"/>
      <c r="AA1253" s="2"/>
      <c r="AB1253" s="2"/>
      <c r="AC1253" s="2"/>
      <c r="AD1253" s="2"/>
      <c r="AE1253" s="2"/>
      <c r="AF1253" s="2"/>
      <c r="AG1253" s="2"/>
      <c r="AH1253" s="2"/>
      <c r="AI1253" s="2"/>
      <c r="AJ1253" s="2"/>
      <c r="AK1253" s="2"/>
      <c r="AL1253" s="2"/>
      <c r="AM1253" s="2"/>
      <c r="AN1253" s="2"/>
      <c r="AO1253" s="2"/>
      <c r="AP1253" s="2"/>
      <c r="AQ1253" s="2"/>
      <c r="AR1253" s="1" t="s">
        <v>50</v>
      </c>
      <c r="AS1253" s="1" t="s">
        <v>50</v>
      </c>
      <c r="AT1253" s="2"/>
      <c r="AU1253" s="1" t="s">
        <v>542</v>
      </c>
      <c r="AV1253" s="2">
        <v>311</v>
      </c>
    </row>
    <row r="1254" spans="1:48" ht="30" customHeight="1">
      <c r="A1254" s="15" t="s">
        <v>492</v>
      </c>
      <c r="B1254" s="15" t="s">
        <v>493</v>
      </c>
      <c r="C1254" s="15" t="s">
        <v>108</v>
      </c>
      <c r="D1254" s="13">
        <v>0.13900000000000001</v>
      </c>
      <c r="E1254" s="119"/>
      <c r="F1254" s="14">
        <f>TRUNC(E1254*D1254, 0)</f>
        <v>0</v>
      </c>
      <c r="G1254" s="119"/>
      <c r="H1254" s="14">
        <f>TRUNC(G1254*D1254, 0)</f>
        <v>0</v>
      </c>
      <c r="I1254" s="119"/>
      <c r="J1254" s="14">
        <f>TRUNC(I1254*D1254, 0)</f>
        <v>0</v>
      </c>
      <c r="K1254" s="14">
        <f>TRUNC(E1254+G1254+I1254, 0)</f>
        <v>0</v>
      </c>
      <c r="L1254" s="14">
        <f>TRUNC(F1254+H1254+J1254, 0)</f>
        <v>0</v>
      </c>
      <c r="M1254" s="15" t="s">
        <v>50</v>
      </c>
      <c r="N1254" s="1" t="s">
        <v>494</v>
      </c>
      <c r="O1254" s="1" t="s">
        <v>50</v>
      </c>
      <c r="P1254" s="1" t="s">
        <v>50</v>
      </c>
      <c r="Q1254" s="1" t="s">
        <v>541</v>
      </c>
      <c r="R1254" s="1" t="s">
        <v>62</v>
      </c>
      <c r="S1254" s="1" t="s">
        <v>62</v>
      </c>
      <c r="T1254" s="1" t="s">
        <v>61</v>
      </c>
      <c r="U1254" s="2"/>
      <c r="V1254" s="2"/>
      <c r="W1254" s="2"/>
      <c r="X1254" s="2"/>
      <c r="Y1254" s="2"/>
      <c r="Z1254" s="2"/>
      <c r="AA1254" s="2"/>
      <c r="AB1254" s="2"/>
      <c r="AC1254" s="2"/>
      <c r="AD1254" s="2"/>
      <c r="AE1254" s="2"/>
      <c r="AF1254" s="2"/>
      <c r="AG1254" s="2"/>
      <c r="AH1254" s="2"/>
      <c r="AI1254" s="2"/>
      <c r="AJ1254" s="2"/>
      <c r="AK1254" s="2"/>
      <c r="AL1254" s="2"/>
      <c r="AM1254" s="2"/>
      <c r="AN1254" s="2"/>
      <c r="AO1254" s="2"/>
      <c r="AP1254" s="2"/>
      <c r="AQ1254" s="2"/>
      <c r="AR1254" s="1" t="s">
        <v>50</v>
      </c>
      <c r="AS1254" s="1" t="s">
        <v>50</v>
      </c>
      <c r="AT1254" s="2"/>
      <c r="AU1254" s="1" t="s">
        <v>543</v>
      </c>
      <c r="AV1254" s="2">
        <v>313</v>
      </c>
    </row>
    <row r="1255" spans="1:48" ht="30" customHeight="1">
      <c r="A1255" s="13"/>
      <c r="B1255" s="13"/>
      <c r="C1255" s="13"/>
      <c r="D1255" s="13"/>
      <c r="E1255" s="119"/>
      <c r="F1255" s="14"/>
      <c r="G1255" s="119"/>
      <c r="H1255" s="14"/>
      <c r="I1255" s="119"/>
      <c r="J1255" s="14"/>
      <c r="K1255" s="14"/>
      <c r="L1255" s="14"/>
      <c r="M1255" s="13"/>
    </row>
    <row r="1256" spans="1:48" ht="30" customHeight="1">
      <c r="A1256" s="13"/>
      <c r="B1256" s="13"/>
      <c r="C1256" s="13"/>
      <c r="D1256" s="13"/>
      <c r="E1256" s="119"/>
      <c r="F1256" s="14"/>
      <c r="G1256" s="119"/>
      <c r="H1256" s="14"/>
      <c r="I1256" s="119"/>
      <c r="J1256" s="14"/>
      <c r="K1256" s="14"/>
      <c r="L1256" s="14"/>
      <c r="M1256" s="13"/>
    </row>
    <row r="1257" spans="1:48" ht="30" customHeight="1">
      <c r="A1257" s="13"/>
      <c r="B1257" s="13"/>
      <c r="C1257" s="13"/>
      <c r="D1257" s="13"/>
      <c r="E1257" s="119"/>
      <c r="F1257" s="14"/>
      <c r="G1257" s="119"/>
      <c r="H1257" s="14"/>
      <c r="I1257" s="119"/>
      <c r="J1257" s="14"/>
      <c r="K1257" s="14"/>
      <c r="L1257" s="14"/>
      <c r="M1257" s="13"/>
    </row>
    <row r="1258" spans="1:48" ht="30" customHeight="1">
      <c r="A1258" s="13"/>
      <c r="B1258" s="13"/>
      <c r="C1258" s="13"/>
      <c r="D1258" s="13"/>
      <c r="E1258" s="119"/>
      <c r="F1258" s="14"/>
      <c r="G1258" s="119"/>
      <c r="H1258" s="14"/>
      <c r="I1258" s="119"/>
      <c r="J1258" s="14"/>
      <c r="K1258" s="14"/>
      <c r="L1258" s="14"/>
      <c r="M1258" s="13"/>
    </row>
    <row r="1259" spans="1:48" ht="30" customHeight="1">
      <c r="A1259" s="13"/>
      <c r="B1259" s="13"/>
      <c r="C1259" s="13"/>
      <c r="D1259" s="13"/>
      <c r="E1259" s="119"/>
      <c r="F1259" s="14"/>
      <c r="G1259" s="119"/>
      <c r="H1259" s="14"/>
      <c r="I1259" s="119"/>
      <c r="J1259" s="14"/>
      <c r="K1259" s="14"/>
      <c r="L1259" s="14"/>
      <c r="M1259" s="13"/>
    </row>
    <row r="1260" spans="1:48" ht="30" customHeight="1">
      <c r="A1260" s="13"/>
      <c r="B1260" s="13"/>
      <c r="C1260" s="13"/>
      <c r="D1260" s="13"/>
      <c r="E1260" s="119"/>
      <c r="F1260" s="14"/>
      <c r="G1260" s="119"/>
      <c r="H1260" s="14"/>
      <c r="I1260" s="119"/>
      <c r="J1260" s="14"/>
      <c r="K1260" s="14"/>
      <c r="L1260" s="14"/>
      <c r="M1260" s="13"/>
    </row>
    <row r="1261" spans="1:48" ht="30" customHeight="1">
      <c r="A1261" s="13"/>
      <c r="B1261" s="13"/>
      <c r="C1261" s="13"/>
      <c r="D1261" s="13"/>
      <c r="E1261" s="119"/>
      <c r="F1261" s="14"/>
      <c r="G1261" s="119"/>
      <c r="H1261" s="14"/>
      <c r="I1261" s="119"/>
      <c r="J1261" s="14"/>
      <c r="K1261" s="14"/>
      <c r="L1261" s="14"/>
      <c r="M1261" s="13"/>
    </row>
    <row r="1262" spans="1:48" ht="30" customHeight="1">
      <c r="A1262" s="13"/>
      <c r="B1262" s="13"/>
      <c r="C1262" s="13"/>
      <c r="D1262" s="13"/>
      <c r="E1262" s="119"/>
      <c r="F1262" s="14"/>
      <c r="G1262" s="119"/>
      <c r="H1262" s="14"/>
      <c r="I1262" s="119"/>
      <c r="J1262" s="14"/>
      <c r="K1262" s="14"/>
      <c r="L1262" s="14"/>
      <c r="M1262" s="13"/>
    </row>
    <row r="1263" spans="1:48" ht="30" customHeight="1">
      <c r="A1263" s="13"/>
      <c r="B1263" s="13"/>
      <c r="C1263" s="13"/>
      <c r="D1263" s="13"/>
      <c r="E1263" s="119"/>
      <c r="F1263" s="14"/>
      <c r="G1263" s="119"/>
      <c r="H1263" s="14"/>
      <c r="I1263" s="119"/>
      <c r="J1263" s="14"/>
      <c r="K1263" s="14"/>
      <c r="L1263" s="14"/>
      <c r="M1263" s="13"/>
    </row>
    <row r="1264" spans="1:48" ht="30" customHeight="1">
      <c r="A1264" s="13"/>
      <c r="B1264" s="13"/>
      <c r="C1264" s="13"/>
      <c r="D1264" s="13"/>
      <c r="E1264" s="119"/>
      <c r="F1264" s="14"/>
      <c r="G1264" s="119"/>
      <c r="H1264" s="14"/>
      <c r="I1264" s="119"/>
      <c r="J1264" s="14"/>
      <c r="K1264" s="14"/>
      <c r="L1264" s="14"/>
      <c r="M1264" s="13"/>
    </row>
    <row r="1265" spans="1:14" ht="30" customHeight="1">
      <c r="A1265" s="13"/>
      <c r="B1265" s="13"/>
      <c r="C1265" s="13"/>
      <c r="D1265" s="13"/>
      <c r="E1265" s="119"/>
      <c r="F1265" s="14"/>
      <c r="G1265" s="119"/>
      <c r="H1265" s="14"/>
      <c r="I1265" s="119"/>
      <c r="J1265" s="14"/>
      <c r="K1265" s="14"/>
      <c r="L1265" s="14"/>
      <c r="M1265" s="13"/>
    </row>
    <row r="1266" spans="1:14" ht="30" customHeight="1">
      <c r="A1266" s="13"/>
      <c r="B1266" s="13"/>
      <c r="C1266" s="13"/>
      <c r="D1266" s="13"/>
      <c r="E1266" s="119"/>
      <c r="F1266" s="14"/>
      <c r="G1266" s="119"/>
      <c r="H1266" s="14"/>
      <c r="I1266" s="119"/>
      <c r="J1266" s="14"/>
      <c r="K1266" s="14"/>
      <c r="L1266" s="14"/>
      <c r="M1266" s="13"/>
    </row>
    <row r="1267" spans="1:14" ht="30" customHeight="1">
      <c r="A1267" s="13"/>
      <c r="B1267" s="13"/>
      <c r="C1267" s="13"/>
      <c r="D1267" s="13"/>
      <c r="E1267" s="119"/>
      <c r="F1267" s="14"/>
      <c r="G1267" s="119"/>
      <c r="H1267" s="14"/>
      <c r="I1267" s="119"/>
      <c r="J1267" s="14"/>
      <c r="K1267" s="14"/>
      <c r="L1267" s="14"/>
      <c r="M1267" s="13"/>
    </row>
    <row r="1268" spans="1:14" ht="30" customHeight="1">
      <c r="A1268" s="13"/>
      <c r="B1268" s="13"/>
      <c r="C1268" s="13"/>
      <c r="D1268" s="13"/>
      <c r="E1268" s="119"/>
      <c r="F1268" s="14"/>
      <c r="G1268" s="119"/>
      <c r="H1268" s="14"/>
      <c r="I1268" s="119"/>
      <c r="J1268" s="14"/>
      <c r="K1268" s="14"/>
      <c r="L1268" s="14"/>
      <c r="M1268" s="13"/>
    </row>
    <row r="1269" spans="1:14" ht="30" customHeight="1">
      <c r="A1269" s="13"/>
      <c r="B1269" s="13"/>
      <c r="C1269" s="13"/>
      <c r="D1269" s="13"/>
      <c r="E1269" s="119"/>
      <c r="F1269" s="14"/>
      <c r="G1269" s="119"/>
      <c r="H1269" s="14"/>
      <c r="I1269" s="119"/>
      <c r="J1269" s="14"/>
      <c r="K1269" s="14"/>
      <c r="L1269" s="14"/>
      <c r="M1269" s="13"/>
    </row>
    <row r="1270" spans="1:14" ht="30" customHeight="1">
      <c r="A1270" s="13"/>
      <c r="B1270" s="13"/>
      <c r="C1270" s="13"/>
      <c r="D1270" s="13"/>
      <c r="E1270" s="119"/>
      <c r="F1270" s="14"/>
      <c r="G1270" s="119"/>
      <c r="H1270" s="14"/>
      <c r="I1270" s="119"/>
      <c r="J1270" s="14"/>
      <c r="K1270" s="14"/>
      <c r="L1270" s="14"/>
      <c r="M1270" s="13"/>
    </row>
    <row r="1271" spans="1:14" ht="30" customHeight="1">
      <c r="A1271" s="13"/>
      <c r="B1271" s="13"/>
      <c r="C1271" s="13"/>
      <c r="D1271" s="13"/>
      <c r="E1271" s="119"/>
      <c r="F1271" s="14"/>
      <c r="G1271" s="119"/>
      <c r="H1271" s="14"/>
      <c r="I1271" s="119"/>
      <c r="J1271" s="14"/>
      <c r="K1271" s="14"/>
      <c r="L1271" s="14"/>
      <c r="M1271" s="13"/>
    </row>
    <row r="1272" spans="1:14" ht="30" customHeight="1">
      <c r="A1272" s="13"/>
      <c r="B1272" s="13"/>
      <c r="C1272" s="13"/>
      <c r="D1272" s="13"/>
      <c r="E1272" s="119"/>
      <c r="F1272" s="14"/>
      <c r="G1272" s="119"/>
      <c r="H1272" s="14"/>
      <c r="I1272" s="119"/>
      <c r="J1272" s="14"/>
      <c r="K1272" s="14"/>
      <c r="L1272" s="14"/>
      <c r="M1272" s="13"/>
    </row>
    <row r="1273" spans="1:14" ht="30" customHeight="1">
      <c r="A1273" s="13"/>
      <c r="B1273" s="13"/>
      <c r="C1273" s="13"/>
      <c r="D1273" s="13"/>
      <c r="E1273" s="119"/>
      <c r="F1273" s="14"/>
      <c r="G1273" s="119"/>
      <c r="H1273" s="14"/>
      <c r="I1273" s="119"/>
      <c r="J1273" s="14"/>
      <c r="K1273" s="14"/>
      <c r="L1273" s="14"/>
      <c r="M1273" s="13"/>
    </row>
    <row r="1274" spans="1:14" ht="30" customHeight="1">
      <c r="A1274" s="13"/>
      <c r="B1274" s="13"/>
      <c r="C1274" s="13"/>
      <c r="D1274" s="13"/>
      <c r="E1274" s="119"/>
      <c r="F1274" s="14"/>
      <c r="G1274" s="119"/>
      <c r="H1274" s="14"/>
      <c r="I1274" s="119"/>
      <c r="J1274" s="14"/>
      <c r="K1274" s="14"/>
      <c r="L1274" s="14"/>
      <c r="M1274" s="13"/>
    </row>
    <row r="1275" spans="1:14" ht="30" customHeight="1">
      <c r="A1275" s="15" t="s">
        <v>89</v>
      </c>
      <c r="B1275" s="13"/>
      <c r="C1275" s="13"/>
      <c r="D1275" s="13"/>
      <c r="E1275" s="119"/>
      <c r="F1275" s="14">
        <f>SUMIF(AR1253:AR1274,"",F1253:F1274)</f>
        <v>0</v>
      </c>
      <c r="G1275" s="119"/>
      <c r="H1275" s="14">
        <f>SUMIF(AR1253:AR1274,"",H1253:H1274)</f>
        <v>0</v>
      </c>
      <c r="I1275" s="119"/>
      <c r="J1275" s="14">
        <f>SUMIF(AR1253:AR1274,"",J1253:J1274)</f>
        <v>0</v>
      </c>
      <c r="K1275" s="14"/>
      <c r="L1275" s="14">
        <f>SUMIF(AR1253:AR1274,"",L1253:L1274)</f>
        <v>0</v>
      </c>
      <c r="M1275" s="13"/>
      <c r="N1275" t="s">
        <v>90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53" manualBreakCount="53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  <brk id="339" max="16383" man="1"/>
    <brk id="363" max="16383" man="1"/>
    <brk id="387" max="16383" man="1"/>
    <brk id="411" max="16383" man="1"/>
    <brk id="435" max="16383" man="1"/>
    <brk id="459" max="16383" man="1"/>
    <brk id="483" max="16383" man="1"/>
    <brk id="507" max="16383" man="1"/>
    <brk id="531" max="16383" man="1"/>
    <brk id="555" max="16383" man="1"/>
    <brk id="579" max="16383" man="1"/>
    <brk id="603" max="16383" man="1"/>
    <brk id="627" max="16383" man="1"/>
    <brk id="651" max="16383" man="1"/>
    <brk id="675" max="16383" man="1"/>
    <brk id="699" max="16383" man="1"/>
    <brk id="723" max="16383" man="1"/>
    <brk id="747" max="16383" man="1"/>
    <brk id="771" max="16383" man="1"/>
    <brk id="795" max="16383" man="1"/>
    <brk id="819" max="16383" man="1"/>
    <brk id="843" max="16383" man="1"/>
    <brk id="867" max="16383" man="1"/>
    <brk id="891" max="16383" man="1"/>
    <brk id="915" max="16383" man="1"/>
    <brk id="939" max="16383" man="1"/>
    <brk id="963" max="16383" man="1"/>
    <brk id="987" max="16383" man="1"/>
    <brk id="1011" max="16383" man="1"/>
    <brk id="1035" max="16383" man="1"/>
    <brk id="1059" max="16383" man="1"/>
    <brk id="1083" max="16383" man="1"/>
    <brk id="1107" max="16383" man="1"/>
    <brk id="1131" max="16383" man="1"/>
    <brk id="1155" max="16383" man="1"/>
    <brk id="1179" max="16383" man="1"/>
    <brk id="1203" max="16383" man="1"/>
    <brk id="1227" max="16383" man="1"/>
    <brk id="1251" max="16383" man="1"/>
    <brk id="12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7</vt:i4>
      </vt:variant>
    </vt:vector>
  </HeadingPairs>
  <TitlesOfParts>
    <vt:vector size="11" baseType="lpstr">
      <vt:lpstr>원가</vt:lpstr>
      <vt:lpstr>동별집계표</vt:lpstr>
      <vt:lpstr>공종별집계표</vt:lpstr>
      <vt:lpstr>공종별내역서</vt:lpstr>
      <vt:lpstr>공종별내역서!Print_Area</vt:lpstr>
      <vt:lpstr>공종별집계표!Print_Area</vt:lpstr>
      <vt:lpstr>동별집계표!Print_Area</vt:lpstr>
      <vt:lpstr>원가!Print_Area</vt:lpstr>
      <vt:lpstr>공종별내역서!Print_Titles</vt:lpstr>
      <vt:lpstr>공종별집계표!Print_Titles</vt:lpstr>
      <vt:lpstr>동별집계표!Print_Titles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정훈 안</cp:lastModifiedBy>
  <cp:lastPrinted>2025-05-07T08:01:27Z</cp:lastPrinted>
  <dcterms:created xsi:type="dcterms:W3CDTF">2025-04-29T08:34:15Z</dcterms:created>
  <dcterms:modified xsi:type="dcterms:W3CDTF">2025-08-11T06:22:54Z</dcterms:modified>
</cp:coreProperties>
</file>