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570" windowHeight="9855"/>
  </bookViews>
  <sheets>
    <sheet name="공종별집계표(조경)" sheetId="9" r:id="rId1"/>
    <sheet name="공종별내역서(조경)" sheetId="8" r:id="rId2"/>
    <sheet name="Sheet1" sheetId="1" r:id="rId3"/>
  </sheets>
  <definedNames>
    <definedName name="_xlnm.Print_Area" localSheetId="1">'공종별내역서(조경)'!$A$1:$M$195</definedName>
    <definedName name="_xlnm.Print_Area" localSheetId="0">'공종별집계표(조경)'!$A$1:$M$27</definedName>
    <definedName name="_xlnm.Print_Titles" localSheetId="1">'공종별내역서(조경)'!$1:$3</definedName>
    <definedName name="_xlnm.Print_Titles" localSheetId="0">'공종별집계표(조경)'!$1:$4</definedName>
  </definedNames>
  <calcPr calcId="145621"/>
</workbook>
</file>

<file path=xl/calcChain.xml><?xml version="1.0" encoding="utf-8"?>
<calcChain xmlns="http://schemas.openxmlformats.org/spreadsheetml/2006/main">
  <c r="J151" i="8" l="1"/>
  <c r="H125" i="8"/>
  <c r="J125" i="8"/>
  <c r="J107" i="8" l="1"/>
  <c r="H54" i="8"/>
  <c r="H150" i="8"/>
  <c r="F126" i="8"/>
  <c r="J174" i="8"/>
  <c r="J54" i="8"/>
  <c r="J77" i="8"/>
  <c r="J99" i="8" s="1"/>
  <c r="I11" i="9" s="1"/>
  <c r="J11" i="9" s="1"/>
  <c r="F127" i="8"/>
  <c r="F151" i="8"/>
  <c r="H174" i="8"/>
  <c r="J128" i="8"/>
  <c r="J127" i="8"/>
  <c r="H77" i="8"/>
  <c r="H99" i="8" s="1"/>
  <c r="G11" i="9" s="1"/>
  <c r="H11" i="9" s="1"/>
  <c r="H128" i="8"/>
  <c r="J126" i="8"/>
  <c r="H126" i="8"/>
  <c r="J55" i="8"/>
  <c r="H106" i="8"/>
  <c r="J103" i="8"/>
  <c r="J152" i="8"/>
  <c r="H176" i="8"/>
  <c r="H127" i="8"/>
  <c r="H104" i="8"/>
  <c r="H55" i="8"/>
  <c r="H53" i="8"/>
  <c r="H152" i="8"/>
  <c r="J173" i="8" l="1"/>
  <c r="H8" i="8"/>
  <c r="J33" i="8"/>
  <c r="H149" i="8"/>
  <c r="J53" i="8"/>
  <c r="J75" i="8" s="1"/>
  <c r="I10" i="9" s="1"/>
  <c r="J10" i="9" s="1"/>
  <c r="K174" i="8"/>
  <c r="F174" i="8"/>
  <c r="L174" i="8" s="1"/>
  <c r="I13" i="9"/>
  <c r="J13" i="9" s="1"/>
  <c r="L127" i="8"/>
  <c r="J104" i="8"/>
  <c r="J101" i="8"/>
  <c r="F55" i="8"/>
  <c r="L55" i="8" s="1"/>
  <c r="H75" i="8"/>
  <c r="G10" i="9" s="1"/>
  <c r="H10" i="9" s="1"/>
  <c r="J102" i="8"/>
  <c r="L126" i="8"/>
  <c r="J176" i="8"/>
  <c r="J105" i="8"/>
  <c r="H175" i="8"/>
  <c r="H173" i="8"/>
  <c r="J106" i="8"/>
  <c r="K127" i="8"/>
  <c r="J150" i="8"/>
  <c r="K126" i="8"/>
  <c r="H107" i="8"/>
  <c r="H147" i="8"/>
  <c r="G13" i="9" s="1"/>
  <c r="H13" i="9" s="1"/>
  <c r="H105" i="8"/>
  <c r="F152" i="8"/>
  <c r="K152" i="8"/>
  <c r="H102" i="8"/>
  <c r="H103" i="8"/>
  <c r="J29" i="8"/>
  <c r="J31" i="8"/>
  <c r="J30" i="8"/>
  <c r="J32" i="8"/>
  <c r="H34" i="8" l="1"/>
  <c r="J8" i="8"/>
  <c r="J7" i="8"/>
  <c r="K55" i="8"/>
  <c r="J5" i="8"/>
  <c r="H5" i="8"/>
  <c r="J123" i="8"/>
  <c r="I12" i="9" s="1"/>
  <c r="J12" i="9" s="1"/>
  <c r="H101" i="8"/>
  <c r="H6" i="8"/>
  <c r="H195" i="8"/>
  <c r="G15" i="9" s="1"/>
  <c r="H15" i="9" s="1"/>
  <c r="H151" i="8"/>
  <c r="K151" i="8"/>
  <c r="F54" i="8"/>
  <c r="L54" i="8" s="1"/>
  <c r="K54" i="8"/>
  <c r="L152" i="8"/>
  <c r="H30" i="8"/>
  <c r="H32" i="8"/>
  <c r="H31" i="8"/>
  <c r="H33" i="8"/>
  <c r="H29" i="8"/>
  <c r="J34" i="8" l="1"/>
  <c r="J51" i="8" s="1"/>
  <c r="I9" i="9" s="1"/>
  <c r="J9" i="9" s="1"/>
  <c r="J9" i="8"/>
  <c r="H9" i="8"/>
  <c r="H7" i="8"/>
  <c r="J6" i="8"/>
  <c r="F125" i="8"/>
  <c r="K125" i="8"/>
  <c r="H51" i="8"/>
  <c r="G9" i="9" s="1"/>
  <c r="H9" i="9" s="1"/>
  <c r="L151" i="8"/>
  <c r="H171" i="8"/>
  <c r="G14" i="9" s="1"/>
  <c r="H14" i="9" s="1"/>
  <c r="H123" i="8"/>
  <c r="G12" i="9" s="1"/>
  <c r="H12" i="9" s="1"/>
  <c r="J27" i="8" l="1"/>
  <c r="I8" i="9" s="1"/>
  <c r="J8" i="9" s="1"/>
  <c r="I7" i="9" s="1"/>
  <c r="J7" i="9" s="1"/>
  <c r="H27" i="8"/>
  <c r="G8" i="9" s="1"/>
  <c r="H8" i="9" s="1"/>
  <c r="G7" i="9" s="1"/>
  <c r="H7" i="9" s="1"/>
  <c r="G6" i="9" s="1"/>
  <c r="H6" i="9" s="1"/>
  <c r="G5" i="9" s="1"/>
  <c r="H5" i="9" s="1"/>
  <c r="H27" i="9" s="1"/>
  <c r="L125" i="8"/>
  <c r="F107" i="8"/>
  <c r="L107" i="8" s="1"/>
  <c r="F128" i="8" l="1"/>
  <c r="K128" i="8"/>
  <c r="K107" i="8"/>
  <c r="F53" i="8"/>
  <c r="K53" i="8"/>
  <c r="F77" i="8"/>
  <c r="K77" i="8"/>
  <c r="L128" i="8" l="1"/>
  <c r="L147" i="8" s="1"/>
  <c r="F147" i="8"/>
  <c r="E13" i="9" s="1"/>
  <c r="F102" i="8"/>
  <c r="L102" i="8" s="1"/>
  <c r="K102" i="8"/>
  <c r="F173" i="8"/>
  <c r="K173" i="8"/>
  <c r="F101" i="8"/>
  <c r="L101" i="8" s="1"/>
  <c r="K101" i="8"/>
  <c r="F104" i="8"/>
  <c r="L104" i="8" s="1"/>
  <c r="K104" i="8"/>
  <c r="F99" i="8"/>
  <c r="E11" i="9" s="1"/>
  <c r="L77" i="8"/>
  <c r="L99" i="8" s="1"/>
  <c r="K103" i="8"/>
  <c r="F103" i="8"/>
  <c r="L53" i="8"/>
  <c r="L75" i="8" s="1"/>
  <c r="F75" i="8"/>
  <c r="E10" i="9" s="1"/>
  <c r="F13" i="9" l="1"/>
  <c r="L13" i="9" s="1"/>
  <c r="K13" i="9"/>
  <c r="K106" i="8"/>
  <c r="F106" i="8"/>
  <c r="L106" i="8" s="1"/>
  <c r="K105" i="8"/>
  <c r="F105" i="8"/>
  <c r="L105" i="8" s="1"/>
  <c r="L173" i="8"/>
  <c r="K11" i="9"/>
  <c r="F11" i="9"/>
  <c r="L11" i="9" s="1"/>
  <c r="L103" i="8"/>
  <c r="F10" i="9"/>
  <c r="L10" i="9" s="1"/>
  <c r="K10" i="9"/>
  <c r="F176" i="8" l="1"/>
  <c r="L176" i="8" s="1"/>
  <c r="K176" i="8"/>
  <c r="F123" i="8"/>
  <c r="E12" i="9" s="1"/>
  <c r="K12" i="9" s="1"/>
  <c r="L123" i="8"/>
  <c r="F149" i="8"/>
  <c r="F12" i="9" l="1"/>
  <c r="L12" i="9" s="1"/>
  <c r="J175" i="8" l="1"/>
  <c r="J195" i="8" s="1"/>
  <c r="I15" i="9" s="1"/>
  <c r="J15" i="9" s="1"/>
  <c r="K149" i="8" l="1"/>
  <c r="J149" i="8"/>
  <c r="J171" i="8" l="1"/>
  <c r="I14" i="9" s="1"/>
  <c r="J14" i="9" s="1"/>
  <c r="I6" i="9" s="1"/>
  <c r="J6" i="9" s="1"/>
  <c r="I5" i="9" s="1"/>
  <c r="J5" i="9" s="1"/>
  <c r="J27" i="9" s="1"/>
  <c r="L149" i="8"/>
  <c r="F9" i="8" l="1"/>
  <c r="L9" i="8" s="1"/>
  <c r="K9" i="8"/>
  <c r="F150" i="8" l="1"/>
  <c r="K150" i="8"/>
  <c r="F34" i="8"/>
  <c r="L34" i="8" s="1"/>
  <c r="K34" i="8"/>
  <c r="K30" i="8"/>
  <c r="F30" i="8"/>
  <c r="L30" i="8" s="1"/>
  <c r="K32" i="8"/>
  <c r="F32" i="8"/>
  <c r="L32" i="8" s="1"/>
  <c r="F8" i="8"/>
  <c r="L8" i="8" s="1"/>
  <c r="K8" i="8"/>
  <c r="F6" i="8"/>
  <c r="L6" i="8" s="1"/>
  <c r="K6" i="8"/>
  <c r="F5" i="8"/>
  <c r="K5" i="8"/>
  <c r="K29" i="8"/>
  <c r="F29" i="8"/>
  <c r="F33" i="8"/>
  <c r="L33" i="8" s="1"/>
  <c r="K33" i="8"/>
  <c r="F31" i="8"/>
  <c r="L31" i="8" s="1"/>
  <c r="K31" i="8"/>
  <c r="K7" i="8"/>
  <c r="F7" i="8"/>
  <c r="L7" i="8" s="1"/>
  <c r="F175" i="8"/>
  <c r="K175" i="8"/>
  <c r="L150" i="8" l="1"/>
  <c r="L171" i="8" s="1"/>
  <c r="F171" i="8"/>
  <c r="E14" i="9" s="1"/>
  <c r="L5" i="8"/>
  <c r="L27" i="8" s="1"/>
  <c r="F27" i="8"/>
  <c r="E8" i="9" s="1"/>
  <c r="L29" i="8"/>
  <c r="F51" i="8"/>
  <c r="E9" i="9" s="1"/>
  <c r="L51" i="8"/>
  <c r="L175" i="8"/>
  <c r="L195" i="8" s="1"/>
  <c r="F195" i="8"/>
  <c r="E15" i="9" s="1"/>
  <c r="F14" i="9" l="1"/>
  <c r="L14" i="9" s="1"/>
  <c r="K14" i="9"/>
  <c r="K9" i="9"/>
  <c r="F9" i="9"/>
  <c r="L9" i="9" s="1"/>
  <c r="F15" i="9"/>
  <c r="L15" i="9" s="1"/>
  <c r="K15" i="9"/>
  <c r="F8" i="9"/>
  <c r="K8" i="9"/>
  <c r="L8" i="9" l="1"/>
  <c r="E7" i="9"/>
  <c r="F7" i="9" l="1"/>
  <c r="K7" i="9"/>
  <c r="L7" i="9" l="1"/>
  <c r="E6" i="9"/>
  <c r="K6" i="9" l="1"/>
  <c r="F6" i="9"/>
  <c r="E5" i="9" l="1"/>
  <c r="L6" i="9"/>
  <c r="K5" i="9" l="1"/>
  <c r="F5" i="9"/>
  <c r="L5" i="9" l="1"/>
  <c r="L27" i="9" s="1"/>
  <c r="F27" i="9"/>
</calcChain>
</file>

<file path=xl/sharedStrings.xml><?xml version="1.0" encoding="utf-8"?>
<sst xmlns="http://schemas.openxmlformats.org/spreadsheetml/2006/main" count="675" uniqueCount="242">
  <si>
    <t>공 종 별 집 계 표</t>
  </si>
  <si>
    <t>[ 벽오고문헌관 신축공사_조경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</si>
  <si>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</si>
  <si>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</si>
  <si>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</si>
  <si>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</si>
  <si>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</si>
  <si>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</si>
  <si>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</si>
  <si>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</si>
  <si>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</si>
  <si>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</si>
  <si>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</si>
  <si>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</si>
  <si>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</si>
  <si>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</si>
  <si>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</si>
  <si>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</si>
  <si>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</si>
  <si>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</si>
  <si>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</si>
  <si>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</si>
  <si>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</si>
  <si>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</si>
  <si>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</si>
  <si>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</si>
  <si>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</si>
  <si>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</si>
  <si>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</si>
  <si>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</si>
  <si>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</si>
  <si>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</si>
  <si>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</si>
  <si>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</si>
  <si>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</si>
  <si>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</si>
  <si>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</si>
  <si>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</si>
  <si>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</si>
  <si>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</si>
  <si>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</si>
  <si>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</si>
  <si>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</si>
  <si>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</si>
  <si>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</si>
  <si>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</si>
  <si>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</si>
  <si>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</si>
  <si>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</si>
  <si>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</si>
  <si>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</si>
  <si>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벽오고문헌관 신축공사_조경</t>
  </si>
  <si>
    <t/>
  </si>
  <si>
    <t>01</t>
  </si>
  <si>
    <t>0101  01.조경</t>
  </si>
  <si>
    <t>0101</t>
  </si>
  <si>
    <t>010101  식재공사</t>
  </si>
  <si>
    <t>010101</t>
  </si>
  <si>
    <t>01010101  상록교목</t>
  </si>
  <si>
    <t>01010101</t>
  </si>
  <si>
    <t>소나무(이식)</t>
  </si>
  <si>
    <t>주</t>
  </si>
  <si>
    <t>호표 1</t>
  </si>
  <si>
    <t>5DD574A6E05D83D9648E77CB4ED15A</t>
  </si>
  <si>
    <t>T</t>
  </si>
  <si>
    <t>F</t>
  </si>
  <si>
    <t>010101015DD574A6E05D83D9648E77CB4ED15A</t>
  </si>
  <si>
    <t>호표 2</t>
  </si>
  <si>
    <t>5DD574A6E05D83D9648E77CB4ED158</t>
  </si>
  <si>
    <t>010101015DD574A6E05D83D9648E77CB4ED158</t>
  </si>
  <si>
    <t>스트로브잣나무(이식)</t>
  </si>
  <si>
    <t>호표 3</t>
  </si>
  <si>
    <t>5DD574A6E05D83D9648E77CB4ED15E</t>
  </si>
  <si>
    <t>010101015DD574A6E05D83D9648E77CB4ED15E</t>
  </si>
  <si>
    <t>서양측백나무</t>
  </si>
  <si>
    <t>H2.5*W0.8</t>
  </si>
  <si>
    <t>호표 4</t>
  </si>
  <si>
    <t>5DD574A6E05D83D9648E77CB4ED15C</t>
  </si>
  <si>
    <t>010101015DD574A6E05D83D9648E77CB4ED15C</t>
  </si>
  <si>
    <t>[ 합           계 ]</t>
  </si>
  <si>
    <t>TOTAL</t>
  </si>
  <si>
    <t>01010102  낙엽교목</t>
  </si>
  <si>
    <t>01010102</t>
  </si>
  <si>
    <t>벽오동나무</t>
  </si>
  <si>
    <t>H6.0*R20</t>
  </si>
  <si>
    <t>호표 5</t>
  </si>
  <si>
    <t>5DD574A6E05D83D9648E77CB4ED261</t>
  </si>
  <si>
    <t>010101025DD574A6E05D83D9648E77CB4ED261</t>
  </si>
  <si>
    <t>H4.0*R15</t>
  </si>
  <si>
    <t>호표 6</t>
  </si>
  <si>
    <t>5DD574A6E05D83D9648E77CB4ED263</t>
  </si>
  <si>
    <t>010101025DD574A6E05D83D9648E77CB4ED263</t>
  </si>
  <si>
    <t>대왕참나무</t>
  </si>
  <si>
    <t>H4.5*R20</t>
  </si>
  <si>
    <t>호표 7</t>
  </si>
  <si>
    <t>5DD574A6E05D83D9648E77CB4ED265</t>
  </si>
  <si>
    <t>010101025DD574A6E05D83D9648E77CB4ED265</t>
  </si>
  <si>
    <t>이팝나무</t>
  </si>
  <si>
    <t>호표 8</t>
  </si>
  <si>
    <t>5DD574A6E05D83D9648E77CB4ED267</t>
  </si>
  <si>
    <t>010101025DD574A6E05D83D9648E77CB4ED267</t>
  </si>
  <si>
    <t>청단풍</t>
  </si>
  <si>
    <t>H4.0*R20</t>
  </si>
  <si>
    <t>호표 9</t>
  </si>
  <si>
    <t>5DD574A6E05D83D9648E77CB4ED269</t>
  </si>
  <si>
    <t>010101025DD574A6E05D83D9648E77CB4ED269</t>
  </si>
  <si>
    <t>01010103  상록관목</t>
  </si>
  <si>
    <t>01010103</t>
  </si>
  <si>
    <t>사철나무</t>
  </si>
  <si>
    <t>H1.0*W0.5</t>
  </si>
  <si>
    <t>호표 10</t>
  </si>
  <si>
    <t>5DD574A6E05D83D9648E77CB4ED30A</t>
  </si>
  <si>
    <t>010101035DD574A6E05D83D9648E77CB4ED30A</t>
  </si>
  <si>
    <t>눈향나무</t>
  </si>
  <si>
    <t>호표 11</t>
  </si>
  <si>
    <t>5DD574A6E05D83D9648E77CB4ED30C</t>
  </si>
  <si>
    <t>010101035DD574A6E05D83D9648E77CB4ED30C</t>
  </si>
  <si>
    <t>회양목</t>
  </si>
  <si>
    <t>호표 12</t>
  </si>
  <si>
    <t>5DD574A6E05D83D9648E77CB4ED30E</t>
  </si>
  <si>
    <t>010101035DD574A6E05D83D9648E77CB4ED30E</t>
  </si>
  <si>
    <t>01010104  낙엽관목</t>
  </si>
  <si>
    <t>01010104</t>
  </si>
  <si>
    <t>흰말채나무</t>
  </si>
  <si>
    <t>H1.2*W0.4</t>
  </si>
  <si>
    <t>호표 13</t>
  </si>
  <si>
    <t>5DD574A6E05D83D9648E77CB4ED42E</t>
  </si>
  <si>
    <t>010101045DD574A6E05D83D9648E77CB4ED42E</t>
  </si>
  <si>
    <t>01010105  지피</t>
  </si>
  <si>
    <t>01010105</t>
  </si>
  <si>
    <t>모닝라이트</t>
  </si>
  <si>
    <t>8CM</t>
  </si>
  <si>
    <t>본</t>
  </si>
  <si>
    <t>호표 14</t>
  </si>
  <si>
    <t>5DD574A6E05D83D9648E77CB4ED42A</t>
  </si>
  <si>
    <t>010101055DD574A6E05D83D9648E77CB4ED42A</t>
  </si>
  <si>
    <t>그린라이트</t>
  </si>
  <si>
    <t>호표 15</t>
  </si>
  <si>
    <t>5DD574A6E05D83D9648E77CB4ED428</t>
  </si>
  <si>
    <t>010101055DD574A6E05D83D9648E77CB4ED428</t>
  </si>
  <si>
    <t>사사</t>
  </si>
  <si>
    <t>10CM</t>
  </si>
  <si>
    <t>호표 16</t>
  </si>
  <si>
    <t>5DD574A6E05D83D9648E77CB4ED426</t>
  </si>
  <si>
    <t>010101055DD574A6E05D83D9648E77CB4ED426</t>
  </si>
  <si>
    <t>맥문동</t>
  </si>
  <si>
    <t>호표 17</t>
  </si>
  <si>
    <t>5DD574A6E05D83D9648E77CB4ED535</t>
  </si>
  <si>
    <t>010101055DD574A6E05D83D9648E77CB4ED535</t>
  </si>
  <si>
    <t>대나무(이식)</t>
  </si>
  <si>
    <t>호표 19</t>
  </si>
  <si>
    <t>5DD574A6E05D83D9648E77CB4ED536</t>
  </si>
  <si>
    <t>010101055DD574A6E05D83D9648E77CB4ED536</t>
  </si>
  <si>
    <t>잔디</t>
  </si>
  <si>
    <t>평떼</t>
  </si>
  <si>
    <t>M2</t>
  </si>
  <si>
    <t>호표 20</t>
  </si>
  <si>
    <t>5DD574A6E05D83D9648E77CB4ED531</t>
  </si>
  <si>
    <t>010101055DD574A6E05D83D9648E77CB4ED531</t>
  </si>
  <si>
    <t>줄떼</t>
  </si>
  <si>
    <t>호표 21</t>
  </si>
  <si>
    <t>5DD574A6E05D83D9648E77CB4ED532</t>
  </si>
  <si>
    <t>010101055DD574A6E05D83D9648E77CB4ED532</t>
  </si>
  <si>
    <t>010102  식재기반공사</t>
  </si>
  <si>
    <t>010102</t>
  </si>
  <si>
    <t>부직포깔기</t>
  </si>
  <si>
    <t>호표 22</t>
  </si>
  <si>
    <t>5DD5F46B805E5709DC36C1E1414E80</t>
  </si>
  <si>
    <t>0101025DD5F46B805E5709DC36C1E1414E80</t>
  </si>
  <si>
    <t>배수판설치</t>
  </si>
  <si>
    <t>호표 23</t>
  </si>
  <si>
    <t>5DFA84387055EAE9631CC60F42C321</t>
  </si>
  <si>
    <t>0101025DFA84387055EAE9631CC60F42C321</t>
  </si>
  <si>
    <t>M3</t>
  </si>
  <si>
    <t>호표 24</t>
  </si>
  <si>
    <t>5DD5F46B805E5709DC36C1E1414021</t>
  </si>
  <si>
    <t>0101025DD5F46B805E5709DC36C1E1414021</t>
  </si>
  <si>
    <t>방근시트깔기</t>
  </si>
  <si>
    <t>호표 25</t>
  </si>
  <si>
    <t>5DD5F46B805E5709DC36C1E140A294</t>
  </si>
  <si>
    <t>0101025DD5F46B805E5709DC36C1E140A294</t>
  </si>
  <si>
    <t>010103  시설물공사</t>
  </si>
  <si>
    <t>010103</t>
  </si>
  <si>
    <t>석재플랜터</t>
  </si>
  <si>
    <t>H500~700</t>
  </si>
  <si>
    <t>M</t>
  </si>
  <si>
    <t>호표 26</t>
  </si>
  <si>
    <t>5DD5F46B805E5709DC36C1E1414BCC</t>
  </si>
  <si>
    <t>0101035DD5F46B805E5709DC36C1E1414BCC</t>
  </si>
  <si>
    <t>석재벤치</t>
  </si>
  <si>
    <t>600*600*450</t>
  </si>
  <si>
    <t>개소</t>
  </si>
  <si>
    <t>호표 27</t>
  </si>
  <si>
    <t>5DD5F46B805E5709DC36C1E1414FA7</t>
  </si>
  <si>
    <t>0101035DD5F46B805E5709DC36C1E1414FA7</t>
  </si>
  <si>
    <t>우수관</t>
  </si>
  <si>
    <t>D150 PE이중벽관</t>
  </si>
  <si>
    <t>호표 28</t>
  </si>
  <si>
    <t>5DD5F46B805E5709DC36C1E1414CD0</t>
  </si>
  <si>
    <t>0101035DD5F46B805E5709DC36C1E1414CD0</t>
  </si>
  <si>
    <t>빗물받이</t>
  </si>
  <si>
    <t>600*600</t>
  </si>
  <si>
    <t>호표 29</t>
  </si>
  <si>
    <t>5DD5F46B805E5709DC36C1E1414CD2</t>
  </si>
  <si>
    <t>0101035DD5F46B805E5709DC36C1E1414CD2</t>
  </si>
  <si>
    <t>010104  포장공사</t>
  </si>
  <si>
    <t>010104</t>
  </si>
  <si>
    <t>점토보도벽돌깔기</t>
  </si>
  <si>
    <t>슈퍼칼라보도 SH5003, 230*114*55 T145모래포설</t>
  </si>
  <si>
    <t>호표 30</t>
  </si>
  <si>
    <t>5DD5F46B805E5709DC36C1E1414877</t>
  </si>
  <si>
    <t>0101045DD5F46B805E5709DC36C1E1414877</t>
  </si>
  <si>
    <t>자갈트렌치</t>
  </si>
  <si>
    <t>W:310, 크램프망/쇄석</t>
  </si>
  <si>
    <t>호표 31</t>
  </si>
  <si>
    <t>5DD5F46B805E5709DC36C1E1414DF8</t>
  </si>
  <si>
    <t>0101045DD5F46B805E5709DC36C1E1414DF8</t>
  </si>
  <si>
    <t>자갈트렌치 구조물</t>
  </si>
  <si>
    <t>U형, W:450, H:430, T:100</t>
  </si>
  <si>
    <t>호표 32</t>
  </si>
  <si>
    <t>5DD5F46B805E5709DC36C1E1414DF9</t>
  </si>
  <si>
    <t>0101045DD5F46B805E5709DC36C1E1414DF9</t>
  </si>
  <si>
    <t>스틸엣지</t>
  </si>
  <si>
    <t>H:80</t>
  </si>
  <si>
    <t>호표 33</t>
  </si>
  <si>
    <t>5DFAF48C705ED5B968E05B6C44C3C3</t>
  </si>
  <si>
    <t>0101045DFAF48C705ED5B968E05B6C44C3C3</t>
  </si>
  <si>
    <t>R35, 교내이식</t>
    <phoneticPr fontId="1" type="noConversion"/>
  </si>
  <si>
    <t>R40, 교내이식</t>
    <phoneticPr fontId="1" type="noConversion"/>
  </si>
  <si>
    <t>H3.5*W1.8, 교내이식</t>
    <phoneticPr fontId="1" type="noConversion"/>
  </si>
  <si>
    <t>H0.5*W0.3</t>
    <phoneticPr fontId="1" type="noConversion"/>
  </si>
  <si>
    <t>H0.3*W0.3</t>
    <phoneticPr fontId="1" type="noConversion"/>
  </si>
  <si>
    <t>H4.0*R4, 교내이식</t>
    <phoneticPr fontId="1" type="noConversion"/>
  </si>
  <si>
    <t>옥상조경, 500*500*30mm</t>
    <phoneticPr fontId="1" type="noConversion"/>
  </si>
  <si>
    <t>인공토(혼합토)</t>
    <phoneticPr fontId="1" type="noConversion"/>
  </si>
  <si>
    <t>인공:마사토=1:1</t>
    <phoneticPr fontId="1" type="noConversion"/>
  </si>
  <si>
    <t>향나무(이식)</t>
    <phoneticPr fontId="1" type="noConversion"/>
  </si>
  <si>
    <t>H2.5*W1.0, 교내이식</t>
    <phoneticPr fontId="1" type="noConversion"/>
  </si>
  <si>
    <t>배롱나무(이식)</t>
    <phoneticPr fontId="1" type="noConversion"/>
  </si>
  <si>
    <t>H2.5*R6</t>
    <phoneticPr fontId="1" type="noConversion"/>
  </si>
  <si>
    <t>호표 85</t>
    <phoneticPr fontId="1" type="noConversion"/>
  </si>
  <si>
    <t>호표 86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</si>
</sst>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0" xfId="0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zoomScaleNormal="100" workbookViewId="0">
      <selection activeCell="B18" sqref="B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 x14ac:dyDescent="0.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3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 t="s">
        <v>9</v>
      </c>
      <c r="H3" s="17"/>
      <c r="I3" s="17" t="s">
        <v>10</v>
      </c>
      <c r="J3" s="17"/>
      <c r="K3" s="17" t="s">
        <v>11</v>
      </c>
      <c r="L3" s="17"/>
      <c r="M3" s="17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 x14ac:dyDescent="0.3">
      <c r="A4" s="18"/>
      <c r="B4" s="18"/>
      <c r="C4" s="18"/>
      <c r="D4" s="18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18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2" t="s">
        <v>51</v>
      </c>
      <c r="B5" s="12" t="s">
        <v>52</v>
      </c>
      <c r="C5" s="12" t="s">
        <v>52</v>
      </c>
      <c r="D5" s="13">
        <v>1</v>
      </c>
      <c r="E5" s="14">
        <f>F6</f>
        <v>0</v>
      </c>
      <c r="F5" s="14">
        <f t="shared" ref="F5:F15" si="0">E5*D5</f>
        <v>0</v>
      </c>
      <c r="G5" s="14">
        <f>H6</f>
        <v>0</v>
      </c>
      <c r="H5" s="14">
        <f t="shared" ref="H5:H15" si="1">G5*D5</f>
        <v>0</v>
      </c>
      <c r="I5" s="14">
        <f>J6</f>
        <v>0</v>
      </c>
      <c r="J5" s="14">
        <f t="shared" ref="J5:J15" si="2">I5*D5</f>
        <v>0</v>
      </c>
      <c r="K5" s="14">
        <f t="shared" ref="K5:K15" si="3">E5+G5+I5</f>
        <v>0</v>
      </c>
      <c r="L5" s="14">
        <f t="shared" ref="L5:L15" si="4">F5+H5+J5</f>
        <v>0</v>
      </c>
      <c r="M5" s="12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10"/>
    </row>
    <row r="6" spans="1:20" ht="30" customHeight="1" x14ac:dyDescent="0.3">
      <c r="A6" s="12" t="s">
        <v>54</v>
      </c>
      <c r="B6" s="12" t="s">
        <v>52</v>
      </c>
      <c r="C6" s="12" t="s">
        <v>52</v>
      </c>
      <c r="D6" s="13">
        <v>1</v>
      </c>
      <c r="E6" s="14">
        <f>F7+F13+F14+F15</f>
        <v>0</v>
      </c>
      <c r="F6" s="14">
        <f t="shared" si="0"/>
        <v>0</v>
      </c>
      <c r="G6" s="14">
        <f>H7+H13+H14+H15</f>
        <v>0</v>
      </c>
      <c r="H6" s="14">
        <f t="shared" si="1"/>
        <v>0</v>
      </c>
      <c r="I6" s="14">
        <f>J7+J13+J14+J15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10"/>
    </row>
    <row r="7" spans="1:20" ht="30" customHeight="1" x14ac:dyDescent="0.3">
      <c r="A7" s="12" t="s">
        <v>56</v>
      </c>
      <c r="B7" s="12" t="s">
        <v>52</v>
      </c>
      <c r="C7" s="12" t="s">
        <v>52</v>
      </c>
      <c r="D7" s="13">
        <v>1</v>
      </c>
      <c r="E7" s="14">
        <f>F8+F9+F10+F11+F12</f>
        <v>0</v>
      </c>
      <c r="F7" s="14">
        <f t="shared" si="0"/>
        <v>0</v>
      </c>
      <c r="G7" s="14">
        <f>H8+H9+H10+H11+H12</f>
        <v>0</v>
      </c>
      <c r="H7" s="14">
        <f t="shared" si="1"/>
        <v>0</v>
      </c>
      <c r="I7" s="14">
        <f>J8+J9+J10+J11+J12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10"/>
    </row>
    <row r="8" spans="1:20" ht="30" customHeight="1" x14ac:dyDescent="0.3">
      <c r="A8" s="12" t="s">
        <v>58</v>
      </c>
      <c r="B8" s="12" t="s">
        <v>52</v>
      </c>
      <c r="C8" s="12" t="s">
        <v>52</v>
      </c>
      <c r="D8" s="13">
        <v>1</v>
      </c>
      <c r="E8" s="14">
        <f>'공종별내역서(조경)'!F27</f>
        <v>0</v>
      </c>
      <c r="F8" s="14">
        <f t="shared" si="0"/>
        <v>0</v>
      </c>
      <c r="G8" s="14">
        <f>'공종별내역서(조경)'!H27</f>
        <v>0</v>
      </c>
      <c r="H8" s="14">
        <f t="shared" si="1"/>
        <v>0</v>
      </c>
      <c r="I8" s="14">
        <f>'공종별내역서(조경)'!J27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 s="2">
        <v>4</v>
      </c>
      <c r="S8" s="1" t="s">
        <v>52</v>
      </c>
      <c r="T8" s="10"/>
    </row>
    <row r="9" spans="1:20" ht="30" customHeight="1" x14ac:dyDescent="0.3">
      <c r="A9" s="12" t="s">
        <v>81</v>
      </c>
      <c r="B9" s="12" t="s">
        <v>52</v>
      </c>
      <c r="C9" s="12" t="s">
        <v>52</v>
      </c>
      <c r="D9" s="13">
        <v>1</v>
      </c>
      <c r="E9" s="14">
        <f>'공종별내역서(조경)'!F51</f>
        <v>0</v>
      </c>
      <c r="F9" s="14">
        <f t="shared" si="0"/>
        <v>0</v>
      </c>
      <c r="G9" s="14">
        <f>'공종별내역서(조경)'!H51</f>
        <v>0</v>
      </c>
      <c r="H9" s="14">
        <f t="shared" si="1"/>
        <v>0</v>
      </c>
      <c r="I9" s="14">
        <f>'공종별내역서(조경)'!J51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52</v>
      </c>
      <c r="N9" s="1" t="s">
        <v>82</v>
      </c>
      <c r="O9" s="1" t="s">
        <v>52</v>
      </c>
      <c r="P9" s="1" t="s">
        <v>57</v>
      </c>
      <c r="Q9" s="1" t="s">
        <v>52</v>
      </c>
      <c r="R9" s="2">
        <v>4</v>
      </c>
      <c r="S9" s="1" t="s">
        <v>52</v>
      </c>
      <c r="T9" s="10"/>
    </row>
    <row r="10" spans="1:20" ht="30" customHeight="1" x14ac:dyDescent="0.3">
      <c r="A10" s="12" t="s">
        <v>106</v>
      </c>
      <c r="B10" s="12" t="s">
        <v>52</v>
      </c>
      <c r="C10" s="12" t="s">
        <v>52</v>
      </c>
      <c r="D10" s="13">
        <v>1</v>
      </c>
      <c r="E10" s="14">
        <f>'공종별내역서(조경)'!F75</f>
        <v>0</v>
      </c>
      <c r="F10" s="14">
        <f t="shared" si="0"/>
        <v>0</v>
      </c>
      <c r="G10" s="14">
        <f>'공종별내역서(조경)'!H75</f>
        <v>0</v>
      </c>
      <c r="H10" s="14">
        <f t="shared" si="1"/>
        <v>0</v>
      </c>
      <c r="I10" s="14">
        <f>'공종별내역서(조경)'!J75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52</v>
      </c>
      <c r="N10" s="1" t="s">
        <v>107</v>
      </c>
      <c r="O10" s="1" t="s">
        <v>52</v>
      </c>
      <c r="P10" s="1" t="s">
        <v>57</v>
      </c>
      <c r="Q10" s="1" t="s">
        <v>52</v>
      </c>
      <c r="R10" s="2">
        <v>4</v>
      </c>
      <c r="S10" s="1" t="s">
        <v>52</v>
      </c>
      <c r="T10" s="10"/>
    </row>
    <row r="11" spans="1:20" ht="30" customHeight="1" x14ac:dyDescent="0.3">
      <c r="A11" s="12" t="s">
        <v>121</v>
      </c>
      <c r="B11" s="12" t="s">
        <v>52</v>
      </c>
      <c r="C11" s="12" t="s">
        <v>52</v>
      </c>
      <c r="D11" s="13">
        <v>1</v>
      </c>
      <c r="E11" s="14">
        <f>'공종별내역서(조경)'!F99</f>
        <v>0</v>
      </c>
      <c r="F11" s="14">
        <f t="shared" si="0"/>
        <v>0</v>
      </c>
      <c r="G11" s="14">
        <f>'공종별내역서(조경)'!H99</f>
        <v>0</v>
      </c>
      <c r="H11" s="14">
        <f t="shared" si="1"/>
        <v>0</v>
      </c>
      <c r="I11" s="14">
        <f>'공종별내역서(조경)'!J99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52</v>
      </c>
      <c r="N11" s="1" t="s">
        <v>122</v>
      </c>
      <c r="O11" s="1" t="s">
        <v>52</v>
      </c>
      <c r="P11" s="1" t="s">
        <v>57</v>
      </c>
      <c r="Q11" s="1" t="s">
        <v>52</v>
      </c>
      <c r="R11" s="2">
        <v>4</v>
      </c>
      <c r="S11" s="1" t="s">
        <v>52</v>
      </c>
      <c r="T11" s="10"/>
    </row>
    <row r="12" spans="1:20" ht="30" customHeight="1" x14ac:dyDescent="0.3">
      <c r="A12" s="12" t="s">
        <v>128</v>
      </c>
      <c r="B12" s="12" t="s">
        <v>52</v>
      </c>
      <c r="C12" s="12" t="s">
        <v>52</v>
      </c>
      <c r="D12" s="13">
        <v>1</v>
      </c>
      <c r="E12" s="14">
        <f>'공종별내역서(조경)'!F123</f>
        <v>0</v>
      </c>
      <c r="F12" s="14">
        <f t="shared" si="0"/>
        <v>0</v>
      </c>
      <c r="G12" s="14">
        <f>'공종별내역서(조경)'!H123</f>
        <v>0</v>
      </c>
      <c r="H12" s="14">
        <f t="shared" si="1"/>
        <v>0</v>
      </c>
      <c r="I12" s="14">
        <f>'공종별내역서(조경)'!J123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52</v>
      </c>
      <c r="N12" s="1" t="s">
        <v>129</v>
      </c>
      <c r="O12" s="1" t="s">
        <v>52</v>
      </c>
      <c r="P12" s="1" t="s">
        <v>57</v>
      </c>
      <c r="Q12" s="1" t="s">
        <v>52</v>
      </c>
      <c r="R12" s="2">
        <v>4</v>
      </c>
      <c r="S12" s="1" t="s">
        <v>52</v>
      </c>
      <c r="T12" s="10"/>
    </row>
    <row r="13" spans="1:20" ht="30" customHeight="1" x14ac:dyDescent="0.3">
      <c r="A13" s="12" t="s">
        <v>163</v>
      </c>
      <c r="B13" s="12" t="s">
        <v>52</v>
      </c>
      <c r="C13" s="12" t="s">
        <v>52</v>
      </c>
      <c r="D13" s="13">
        <v>1</v>
      </c>
      <c r="E13" s="14">
        <f>'공종별내역서(조경)'!F147</f>
        <v>0</v>
      </c>
      <c r="F13" s="14">
        <f t="shared" si="0"/>
        <v>0</v>
      </c>
      <c r="G13" s="14">
        <f>'공종별내역서(조경)'!H147</f>
        <v>0</v>
      </c>
      <c r="H13" s="14">
        <f t="shared" si="1"/>
        <v>0</v>
      </c>
      <c r="I13" s="14">
        <f>'공종별내역서(조경)'!J147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52</v>
      </c>
      <c r="N13" s="1" t="s">
        <v>164</v>
      </c>
      <c r="O13" s="1" t="s">
        <v>52</v>
      </c>
      <c r="P13" s="1" t="s">
        <v>55</v>
      </c>
      <c r="Q13" s="1" t="s">
        <v>52</v>
      </c>
      <c r="R13" s="2">
        <v>3</v>
      </c>
      <c r="S13" s="1" t="s">
        <v>52</v>
      </c>
      <c r="T13" s="10"/>
    </row>
    <row r="14" spans="1:20" ht="30" customHeight="1" x14ac:dyDescent="0.3">
      <c r="A14" s="12" t="s">
        <v>181</v>
      </c>
      <c r="B14" s="12" t="s">
        <v>52</v>
      </c>
      <c r="C14" s="12" t="s">
        <v>52</v>
      </c>
      <c r="D14" s="13">
        <v>1</v>
      </c>
      <c r="E14" s="14">
        <f>'공종별내역서(조경)'!F171</f>
        <v>0</v>
      </c>
      <c r="F14" s="14">
        <f t="shared" si="0"/>
        <v>0</v>
      </c>
      <c r="G14" s="14">
        <f>'공종별내역서(조경)'!H171</f>
        <v>0</v>
      </c>
      <c r="H14" s="14">
        <f t="shared" si="1"/>
        <v>0</v>
      </c>
      <c r="I14" s="14">
        <f>'공종별내역서(조경)'!J171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52</v>
      </c>
      <c r="N14" s="1" t="s">
        <v>182</v>
      </c>
      <c r="O14" s="1" t="s">
        <v>52</v>
      </c>
      <c r="P14" s="1" t="s">
        <v>55</v>
      </c>
      <c r="Q14" s="1" t="s">
        <v>52</v>
      </c>
      <c r="R14" s="2">
        <v>3</v>
      </c>
      <c r="S14" s="1" t="s">
        <v>52</v>
      </c>
      <c r="T14" s="10"/>
    </row>
    <row r="15" spans="1:20" ht="30" customHeight="1" x14ac:dyDescent="0.3">
      <c r="A15" s="12" t="s">
        <v>205</v>
      </c>
      <c r="B15" s="12" t="s">
        <v>52</v>
      </c>
      <c r="C15" s="12" t="s">
        <v>52</v>
      </c>
      <c r="D15" s="13">
        <v>1</v>
      </c>
      <c r="E15" s="14">
        <f>'공종별내역서(조경)'!F195</f>
        <v>0</v>
      </c>
      <c r="F15" s="14">
        <f t="shared" si="0"/>
        <v>0</v>
      </c>
      <c r="G15" s="14">
        <f>'공종별내역서(조경)'!H195</f>
        <v>0</v>
      </c>
      <c r="H15" s="14">
        <f t="shared" si="1"/>
        <v>0</v>
      </c>
      <c r="I15" s="14">
        <f>'공종별내역서(조경)'!J195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52</v>
      </c>
      <c r="N15" s="1" t="s">
        <v>206</v>
      </c>
      <c r="O15" s="1" t="s">
        <v>52</v>
      </c>
      <c r="P15" s="1" t="s">
        <v>55</v>
      </c>
      <c r="Q15" s="1" t="s">
        <v>52</v>
      </c>
      <c r="R15" s="2">
        <v>3</v>
      </c>
      <c r="S15" s="1" t="s">
        <v>52</v>
      </c>
      <c r="T15" s="10"/>
    </row>
    <row r="16" spans="1:20" ht="30" customHeight="1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T16" s="9"/>
    </row>
    <row r="17" spans="1:20" ht="30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T17" s="9"/>
    </row>
    <row r="18" spans="1:20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T18" s="9"/>
    </row>
    <row r="19" spans="1:20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T19" s="9"/>
    </row>
    <row r="20" spans="1:20" ht="30" customHeight="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T20" s="9"/>
    </row>
    <row r="21" spans="1:20" ht="30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T21" s="9"/>
    </row>
    <row r="22" spans="1:20" ht="30" customHeigh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T22" s="9"/>
    </row>
    <row r="23" spans="1:20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T23" s="9"/>
    </row>
    <row r="24" spans="1:20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9"/>
    </row>
    <row r="25" spans="1:20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9"/>
    </row>
    <row r="26" spans="1:20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9"/>
    </row>
    <row r="27" spans="1:20" ht="30" customHeight="1" x14ac:dyDescent="0.3">
      <c r="A27" s="12" t="s">
        <v>79</v>
      </c>
      <c r="B27" s="13"/>
      <c r="C27" s="13"/>
      <c r="D27" s="13"/>
      <c r="E27" s="13"/>
      <c r="F27" s="14">
        <f>F5</f>
        <v>0</v>
      </c>
      <c r="G27" s="13"/>
      <c r="H27" s="14">
        <f>H5</f>
        <v>0</v>
      </c>
      <c r="I27" s="13"/>
      <c r="J27" s="14">
        <f>J5</f>
        <v>0</v>
      </c>
      <c r="K27" s="13"/>
      <c r="L27" s="14">
        <f>L5</f>
        <v>0</v>
      </c>
      <c r="M27" s="13"/>
      <c r="T27" s="9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5"/>
  <sheetViews>
    <sheetView topLeftCell="A193" zoomScaleNormal="100" workbookViewId="0">
      <selection activeCell="I129" sqref="I12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5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48" ht="30" customHeight="1" x14ac:dyDescent="0.3">
      <c r="A2" s="17" t="s">
        <v>2</v>
      </c>
      <c r="B2" s="17" t="s">
        <v>3</v>
      </c>
      <c r="C2" s="17" t="s">
        <v>4</v>
      </c>
      <c r="D2" s="17" t="s">
        <v>5</v>
      </c>
      <c r="E2" s="17" t="s">
        <v>6</v>
      </c>
      <c r="F2" s="17"/>
      <c r="G2" s="17" t="s">
        <v>9</v>
      </c>
      <c r="H2" s="17"/>
      <c r="I2" s="17" t="s">
        <v>10</v>
      </c>
      <c r="J2" s="17"/>
      <c r="K2" s="17" t="s">
        <v>11</v>
      </c>
      <c r="L2" s="17"/>
      <c r="M2" s="17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 x14ac:dyDescent="0.3">
      <c r="A3" s="17"/>
      <c r="B3" s="17"/>
      <c r="C3" s="17"/>
      <c r="D3" s="17"/>
      <c r="E3" s="8" t="s">
        <v>7</v>
      </c>
      <c r="F3" s="8" t="s">
        <v>8</v>
      </c>
      <c r="G3" s="8" t="s">
        <v>7</v>
      </c>
      <c r="H3" s="8" t="s">
        <v>8</v>
      </c>
      <c r="I3" s="8" t="s">
        <v>7</v>
      </c>
      <c r="J3" s="8" t="s">
        <v>8</v>
      </c>
      <c r="K3" s="8" t="s">
        <v>7</v>
      </c>
      <c r="L3" s="8" t="s">
        <v>8</v>
      </c>
      <c r="M3" s="17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5" t="s">
        <v>58</v>
      </c>
      <c r="B4" s="15" t="s">
        <v>52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N4" s="2"/>
      <c r="O4" s="2"/>
      <c r="P4" s="2"/>
      <c r="Q4" s="1" t="s">
        <v>59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15" t="s">
        <v>60</v>
      </c>
      <c r="B5" s="15" t="s">
        <v>228</v>
      </c>
      <c r="C5" s="15" t="s">
        <v>61</v>
      </c>
      <c r="D5" s="13">
        <v>2</v>
      </c>
      <c r="E5" s="14">
        <v>0</v>
      </c>
      <c r="F5" s="14">
        <f>TRUNC(E5*D5, 0)</f>
        <v>0</v>
      </c>
      <c r="G5" s="14">
        <v>0</v>
      </c>
      <c r="H5" s="14">
        <f>TRUNC(G5*D5, 0)</f>
        <v>0</v>
      </c>
      <c r="I5" s="14">
        <v>0</v>
      </c>
      <c r="J5" s="14">
        <f>TRUNC(I5*D5, 0)</f>
        <v>0</v>
      </c>
      <c r="K5" s="14">
        <f t="shared" ref="K5:L8" si="0">TRUNC(E5+G5+I5, 0)</f>
        <v>0</v>
      </c>
      <c r="L5" s="14">
        <f t="shared" si="0"/>
        <v>0</v>
      </c>
      <c r="M5" s="15" t="s">
        <v>62</v>
      </c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52</v>
      </c>
      <c r="AS5" s="1" t="s">
        <v>52</v>
      </c>
      <c r="AT5" s="2"/>
      <c r="AU5" s="1" t="s">
        <v>66</v>
      </c>
      <c r="AV5" s="2">
        <v>619</v>
      </c>
    </row>
    <row r="6" spans="1:48" ht="30" customHeight="1" x14ac:dyDescent="0.3">
      <c r="A6" s="15" t="s">
        <v>60</v>
      </c>
      <c r="B6" s="15" t="s">
        <v>227</v>
      </c>
      <c r="C6" s="15" t="s">
        <v>61</v>
      </c>
      <c r="D6" s="13">
        <v>3</v>
      </c>
      <c r="E6" s="14">
        <v>0</v>
      </c>
      <c r="F6" s="14">
        <f>TRUNC(E6*D6, 0)</f>
        <v>0</v>
      </c>
      <c r="G6" s="14">
        <v>0</v>
      </c>
      <c r="H6" s="14">
        <f>TRUNC(G6*D6, 0)</f>
        <v>0</v>
      </c>
      <c r="I6" s="14">
        <v>0</v>
      </c>
      <c r="J6" s="14">
        <f>TRUNC(I6*D6, 0)</f>
        <v>0</v>
      </c>
      <c r="K6" s="14">
        <f t="shared" si="0"/>
        <v>0</v>
      </c>
      <c r="L6" s="14">
        <f t="shared" si="0"/>
        <v>0</v>
      </c>
      <c r="M6" s="15" t="s">
        <v>67</v>
      </c>
      <c r="N6" s="1" t="s">
        <v>68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69</v>
      </c>
      <c r="AV6" s="2">
        <v>620</v>
      </c>
    </row>
    <row r="7" spans="1:48" ht="30" customHeight="1" x14ac:dyDescent="0.3">
      <c r="A7" s="15" t="s">
        <v>70</v>
      </c>
      <c r="B7" s="15" t="s">
        <v>229</v>
      </c>
      <c r="C7" s="15" t="s">
        <v>61</v>
      </c>
      <c r="D7" s="13">
        <v>10</v>
      </c>
      <c r="E7" s="14">
        <v>0</v>
      </c>
      <c r="F7" s="14">
        <f>TRUNC(E7*D7, 0)</f>
        <v>0</v>
      </c>
      <c r="G7" s="14">
        <v>0</v>
      </c>
      <c r="H7" s="14">
        <f>TRUNC(G7*D7, 0)</f>
        <v>0</v>
      </c>
      <c r="I7" s="14">
        <v>0</v>
      </c>
      <c r="J7" s="14">
        <f>TRUNC(I7*D7, 0)</f>
        <v>0</v>
      </c>
      <c r="K7" s="14">
        <f t="shared" si="0"/>
        <v>0</v>
      </c>
      <c r="L7" s="14">
        <f t="shared" si="0"/>
        <v>0</v>
      </c>
      <c r="M7" s="15" t="s">
        <v>71</v>
      </c>
      <c r="N7" s="1" t="s">
        <v>72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65</v>
      </c>
      <c r="T7" s="1" t="s">
        <v>65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73</v>
      </c>
      <c r="AV7" s="2">
        <v>621</v>
      </c>
    </row>
    <row r="8" spans="1:48" ht="30" customHeight="1" x14ac:dyDescent="0.3">
      <c r="A8" s="15" t="s">
        <v>74</v>
      </c>
      <c r="B8" s="15" t="s">
        <v>75</v>
      </c>
      <c r="C8" s="15" t="s">
        <v>61</v>
      </c>
      <c r="D8" s="13">
        <v>8</v>
      </c>
      <c r="E8" s="14">
        <v>0</v>
      </c>
      <c r="F8" s="14">
        <f>TRUNC(E8*D8, 0)</f>
        <v>0</v>
      </c>
      <c r="G8" s="14">
        <v>0</v>
      </c>
      <c r="H8" s="14">
        <f>TRUNC(G8*D8, 0)</f>
        <v>0</v>
      </c>
      <c r="I8" s="14">
        <v>0</v>
      </c>
      <c r="J8" s="14">
        <f>TRUNC(I8*D8, 0)</f>
        <v>0</v>
      </c>
      <c r="K8" s="14">
        <f t="shared" si="0"/>
        <v>0</v>
      </c>
      <c r="L8" s="14">
        <f t="shared" si="0"/>
        <v>0</v>
      </c>
      <c r="M8" s="15" t="s">
        <v>76</v>
      </c>
      <c r="N8" s="1" t="s">
        <v>77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65</v>
      </c>
      <c r="T8" s="1" t="s">
        <v>65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78</v>
      </c>
      <c r="AV8" s="2">
        <v>622</v>
      </c>
    </row>
    <row r="9" spans="1:48" ht="30" customHeight="1" x14ac:dyDescent="0.3">
      <c r="A9" s="15" t="s">
        <v>236</v>
      </c>
      <c r="B9" s="15" t="s">
        <v>237</v>
      </c>
      <c r="C9" s="15" t="s">
        <v>61</v>
      </c>
      <c r="D9" s="13">
        <v>2</v>
      </c>
      <c r="E9" s="14">
        <v>0</v>
      </c>
      <c r="F9" s="14">
        <f>TRUNC(E9*D9, 0)</f>
        <v>0</v>
      </c>
      <c r="G9" s="14">
        <v>0</v>
      </c>
      <c r="H9" s="14">
        <f>TRUNC(G9*D9, 0)</f>
        <v>0</v>
      </c>
      <c r="I9" s="14">
        <v>0</v>
      </c>
      <c r="J9" s="14">
        <f>TRUNC(I9*D9, 0)</f>
        <v>0</v>
      </c>
      <c r="K9" s="14">
        <f t="shared" ref="K9" si="1">TRUNC(E9+G9+I9, 0)</f>
        <v>0</v>
      </c>
      <c r="L9" s="14">
        <f t="shared" ref="L9" si="2">TRUNC(F9+H9+J9, 0)</f>
        <v>0</v>
      </c>
      <c r="M9" s="15" t="s">
        <v>240</v>
      </c>
    </row>
    <row r="10" spans="1:48" ht="30" customHeight="1" x14ac:dyDescent="0.3">
      <c r="A10" s="13"/>
      <c r="B10" s="13"/>
      <c r="C10" s="13"/>
      <c r="D10" s="13"/>
      <c r="E10" s="14"/>
      <c r="F10" s="14"/>
      <c r="G10" s="14"/>
      <c r="H10" s="14"/>
      <c r="I10" s="14"/>
      <c r="J10" s="14"/>
      <c r="K10" s="14"/>
      <c r="L10" s="14"/>
      <c r="M10" s="13"/>
    </row>
    <row r="11" spans="1:48" ht="30" customHeight="1" x14ac:dyDescent="0.3">
      <c r="A11" s="13"/>
      <c r="B11" s="13"/>
      <c r="C11" s="13"/>
      <c r="D11" s="13"/>
      <c r="E11" s="14"/>
      <c r="F11" s="14"/>
      <c r="G11" s="14"/>
      <c r="H11" s="14"/>
      <c r="I11" s="14"/>
      <c r="J11" s="14"/>
      <c r="K11" s="14"/>
      <c r="L11" s="14"/>
      <c r="M11" s="13"/>
    </row>
    <row r="12" spans="1:48" ht="30" customHeight="1" x14ac:dyDescent="0.3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</row>
    <row r="13" spans="1:48" ht="30" customHeight="1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</row>
    <row r="14" spans="1:48" ht="30" customHeight="1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</row>
    <row r="27" spans="1:48" ht="30" customHeight="1" x14ac:dyDescent="0.3">
      <c r="A27" s="15" t="s">
        <v>79</v>
      </c>
      <c r="B27" s="13"/>
      <c r="C27" s="13"/>
      <c r="D27" s="13"/>
      <c r="E27" s="14"/>
      <c r="F27" s="14">
        <f>SUMIF(AR5:AR26,"",F5:F26)</f>
        <v>0</v>
      </c>
      <c r="G27" s="14"/>
      <c r="H27" s="14">
        <f>SUMIF(AR5:AR26,"",H5:H26)</f>
        <v>0</v>
      </c>
      <c r="I27" s="14"/>
      <c r="J27" s="14">
        <f>SUMIF(AR5:AR26,"",J5:J26)</f>
        <v>0</v>
      </c>
      <c r="K27" s="14"/>
      <c r="L27" s="14">
        <f>SUMIF(AR5:AR26,"",L5:L26)</f>
        <v>0</v>
      </c>
      <c r="M27" s="13"/>
      <c r="N27" t="s">
        <v>80</v>
      </c>
    </row>
    <row r="28" spans="1:48" ht="30" customHeight="1" x14ac:dyDescent="0.3">
      <c r="A28" s="15" t="s">
        <v>81</v>
      </c>
      <c r="B28" s="15" t="s">
        <v>52</v>
      </c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2"/>
      <c r="O28" s="2"/>
      <c r="P28" s="2"/>
      <c r="Q28" s="1" t="s">
        <v>82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 x14ac:dyDescent="0.3">
      <c r="A29" s="15" t="s">
        <v>83</v>
      </c>
      <c r="B29" s="15" t="s">
        <v>84</v>
      </c>
      <c r="C29" s="15" t="s">
        <v>61</v>
      </c>
      <c r="D29" s="13">
        <v>2</v>
      </c>
      <c r="E29" s="14">
        <v>0</v>
      </c>
      <c r="F29" s="14">
        <f t="shared" ref="F29:F34" si="3">TRUNC(E29*D29, 0)</f>
        <v>0</v>
      </c>
      <c r="G29" s="14">
        <v>0</v>
      </c>
      <c r="H29" s="14">
        <f t="shared" ref="H29:H34" si="4">TRUNC(G29*D29, 0)</f>
        <v>0</v>
      </c>
      <c r="I29" s="14">
        <v>0</v>
      </c>
      <c r="J29" s="14">
        <f t="shared" ref="J29:J34" si="5">TRUNC(I29*D29, 0)</f>
        <v>0</v>
      </c>
      <c r="K29" s="14">
        <f t="shared" ref="K29:L33" si="6">TRUNC(E29+G29+I29, 0)</f>
        <v>0</v>
      </c>
      <c r="L29" s="14">
        <f t="shared" si="6"/>
        <v>0</v>
      </c>
      <c r="M29" s="15" t="s">
        <v>85</v>
      </c>
      <c r="N29" s="1" t="s">
        <v>86</v>
      </c>
      <c r="O29" s="1" t="s">
        <v>52</v>
      </c>
      <c r="P29" s="1" t="s">
        <v>52</v>
      </c>
      <c r="Q29" s="1" t="s">
        <v>82</v>
      </c>
      <c r="R29" s="1" t="s">
        <v>64</v>
      </c>
      <c r="S29" s="1" t="s">
        <v>65</v>
      </c>
      <c r="T29" s="1" t="s">
        <v>65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87</v>
      </c>
      <c r="AV29" s="2">
        <v>623</v>
      </c>
    </row>
    <row r="30" spans="1:48" ht="30" customHeight="1" x14ac:dyDescent="0.3">
      <c r="A30" s="15" t="s">
        <v>83</v>
      </c>
      <c r="B30" s="15" t="s">
        <v>88</v>
      </c>
      <c r="C30" s="15" t="s">
        <v>61</v>
      </c>
      <c r="D30" s="13">
        <v>3</v>
      </c>
      <c r="E30" s="14">
        <v>0</v>
      </c>
      <c r="F30" s="14">
        <f t="shared" si="3"/>
        <v>0</v>
      </c>
      <c r="G30" s="14">
        <v>0</v>
      </c>
      <c r="H30" s="14">
        <f t="shared" si="4"/>
        <v>0</v>
      </c>
      <c r="I30" s="14">
        <v>0</v>
      </c>
      <c r="J30" s="14">
        <f t="shared" si="5"/>
        <v>0</v>
      </c>
      <c r="K30" s="14">
        <f t="shared" si="6"/>
        <v>0</v>
      </c>
      <c r="L30" s="14">
        <f t="shared" si="6"/>
        <v>0</v>
      </c>
      <c r="M30" s="15" t="s">
        <v>89</v>
      </c>
      <c r="N30" s="1" t="s">
        <v>90</v>
      </c>
      <c r="O30" s="1" t="s">
        <v>52</v>
      </c>
      <c r="P30" s="1" t="s">
        <v>52</v>
      </c>
      <c r="Q30" s="1" t="s">
        <v>82</v>
      </c>
      <c r="R30" s="1" t="s">
        <v>64</v>
      </c>
      <c r="S30" s="1" t="s">
        <v>65</v>
      </c>
      <c r="T30" s="1" t="s">
        <v>65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91</v>
      </c>
      <c r="AV30" s="2">
        <v>624</v>
      </c>
    </row>
    <row r="31" spans="1:48" ht="30" customHeight="1" x14ac:dyDescent="0.3">
      <c r="A31" s="15" t="s">
        <v>92</v>
      </c>
      <c r="B31" s="15" t="s">
        <v>93</v>
      </c>
      <c r="C31" s="15" t="s">
        <v>61</v>
      </c>
      <c r="D31" s="13">
        <v>4</v>
      </c>
      <c r="E31" s="14">
        <v>0</v>
      </c>
      <c r="F31" s="14">
        <f t="shared" si="3"/>
        <v>0</v>
      </c>
      <c r="G31" s="14">
        <v>0</v>
      </c>
      <c r="H31" s="14">
        <f t="shared" si="4"/>
        <v>0</v>
      </c>
      <c r="I31" s="14">
        <v>0</v>
      </c>
      <c r="J31" s="14">
        <f t="shared" si="5"/>
        <v>0</v>
      </c>
      <c r="K31" s="14">
        <f t="shared" si="6"/>
        <v>0</v>
      </c>
      <c r="L31" s="14">
        <f t="shared" si="6"/>
        <v>0</v>
      </c>
      <c r="M31" s="15" t="s">
        <v>94</v>
      </c>
      <c r="N31" s="1" t="s">
        <v>95</v>
      </c>
      <c r="O31" s="1" t="s">
        <v>52</v>
      </c>
      <c r="P31" s="1" t="s">
        <v>52</v>
      </c>
      <c r="Q31" s="1" t="s">
        <v>82</v>
      </c>
      <c r="R31" s="1" t="s">
        <v>64</v>
      </c>
      <c r="S31" s="1" t="s">
        <v>65</v>
      </c>
      <c r="T31" s="1" t="s">
        <v>65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96</v>
      </c>
      <c r="AV31" s="2">
        <v>625</v>
      </c>
    </row>
    <row r="32" spans="1:48" ht="30" customHeight="1" x14ac:dyDescent="0.3">
      <c r="A32" s="15" t="s">
        <v>97</v>
      </c>
      <c r="B32" s="15" t="s">
        <v>88</v>
      </c>
      <c r="C32" s="15" t="s">
        <v>61</v>
      </c>
      <c r="D32" s="13">
        <v>10</v>
      </c>
      <c r="E32" s="14">
        <v>0</v>
      </c>
      <c r="F32" s="14">
        <f t="shared" si="3"/>
        <v>0</v>
      </c>
      <c r="G32" s="14">
        <v>0</v>
      </c>
      <c r="H32" s="14">
        <f t="shared" si="4"/>
        <v>0</v>
      </c>
      <c r="I32" s="14">
        <v>0</v>
      </c>
      <c r="J32" s="14">
        <f t="shared" si="5"/>
        <v>0</v>
      </c>
      <c r="K32" s="14">
        <f t="shared" si="6"/>
        <v>0</v>
      </c>
      <c r="L32" s="14">
        <f t="shared" si="6"/>
        <v>0</v>
      </c>
      <c r="M32" s="15" t="s">
        <v>98</v>
      </c>
      <c r="N32" s="1" t="s">
        <v>99</v>
      </c>
      <c r="O32" s="1" t="s">
        <v>52</v>
      </c>
      <c r="P32" s="1" t="s">
        <v>52</v>
      </c>
      <c r="Q32" s="1" t="s">
        <v>82</v>
      </c>
      <c r="R32" s="1" t="s">
        <v>64</v>
      </c>
      <c r="S32" s="1" t="s">
        <v>65</v>
      </c>
      <c r="T32" s="1" t="s">
        <v>65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100</v>
      </c>
      <c r="AV32" s="2">
        <v>626</v>
      </c>
    </row>
    <row r="33" spans="1:48" ht="30" customHeight="1" x14ac:dyDescent="0.3">
      <c r="A33" s="15" t="s">
        <v>101</v>
      </c>
      <c r="B33" s="15" t="s">
        <v>102</v>
      </c>
      <c r="C33" s="15" t="s">
        <v>61</v>
      </c>
      <c r="D33" s="13">
        <v>7</v>
      </c>
      <c r="E33" s="14">
        <v>0</v>
      </c>
      <c r="F33" s="14">
        <f t="shared" si="3"/>
        <v>0</v>
      </c>
      <c r="G33" s="14">
        <v>0</v>
      </c>
      <c r="H33" s="14">
        <f t="shared" si="4"/>
        <v>0</v>
      </c>
      <c r="I33" s="14">
        <v>0</v>
      </c>
      <c r="J33" s="14">
        <f t="shared" si="5"/>
        <v>0</v>
      </c>
      <c r="K33" s="14">
        <f t="shared" si="6"/>
        <v>0</v>
      </c>
      <c r="L33" s="14">
        <f t="shared" si="6"/>
        <v>0</v>
      </c>
      <c r="M33" s="15" t="s">
        <v>103</v>
      </c>
      <c r="N33" s="1" t="s">
        <v>104</v>
      </c>
      <c r="O33" s="1" t="s">
        <v>52</v>
      </c>
      <c r="P33" s="1" t="s">
        <v>52</v>
      </c>
      <c r="Q33" s="1" t="s">
        <v>82</v>
      </c>
      <c r="R33" s="1" t="s">
        <v>64</v>
      </c>
      <c r="S33" s="1" t="s">
        <v>65</v>
      </c>
      <c r="T33" s="1" t="s">
        <v>65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105</v>
      </c>
      <c r="AV33" s="2">
        <v>627</v>
      </c>
    </row>
    <row r="34" spans="1:48" ht="30" customHeight="1" x14ac:dyDescent="0.3">
      <c r="A34" s="15" t="s">
        <v>238</v>
      </c>
      <c r="B34" s="15" t="s">
        <v>239</v>
      </c>
      <c r="C34" s="15" t="s">
        <v>61</v>
      </c>
      <c r="D34" s="13">
        <v>31</v>
      </c>
      <c r="E34" s="14">
        <v>0</v>
      </c>
      <c r="F34" s="14">
        <f t="shared" si="3"/>
        <v>0</v>
      </c>
      <c r="G34" s="14">
        <v>0</v>
      </c>
      <c r="H34" s="14">
        <f t="shared" si="4"/>
        <v>0</v>
      </c>
      <c r="I34" s="14">
        <v>0</v>
      </c>
      <c r="J34" s="14">
        <f t="shared" si="5"/>
        <v>0</v>
      </c>
      <c r="K34" s="14">
        <f t="shared" ref="K34" si="7">TRUNC(E34+G34+I34, 0)</f>
        <v>0</v>
      </c>
      <c r="L34" s="14">
        <f t="shared" ref="L34" si="8">TRUNC(F34+H34+J34, 0)</f>
        <v>0</v>
      </c>
      <c r="M34" s="15" t="s">
        <v>241</v>
      </c>
    </row>
    <row r="35" spans="1:48" ht="30" customHeight="1" x14ac:dyDescent="0.3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</row>
    <row r="36" spans="1:48" ht="30" customHeight="1" x14ac:dyDescent="0.3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</row>
    <row r="37" spans="1:48" ht="30" customHeight="1" x14ac:dyDescent="0.3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</row>
    <row r="38" spans="1:48" ht="30" customHeight="1" x14ac:dyDescent="0.3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</row>
    <row r="39" spans="1:48" ht="30" customHeight="1" x14ac:dyDescent="0.3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</row>
    <row r="40" spans="1:48" ht="30" customHeight="1" x14ac:dyDescent="0.3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</row>
    <row r="41" spans="1:48" ht="30" customHeight="1" x14ac:dyDescent="0.3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</row>
    <row r="42" spans="1:48" ht="30" customHeight="1" x14ac:dyDescent="0.3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</row>
    <row r="43" spans="1:48" ht="30" customHeight="1" x14ac:dyDescent="0.3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</row>
    <row r="44" spans="1:48" ht="30" customHeight="1" x14ac:dyDescent="0.3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</row>
    <row r="45" spans="1:48" ht="30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</row>
    <row r="46" spans="1:48" ht="30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</row>
    <row r="47" spans="1:48" ht="30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</row>
    <row r="48" spans="1:48" ht="30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</row>
    <row r="49" spans="1:48" ht="30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</row>
    <row r="50" spans="1:48" ht="30" customHeight="1" x14ac:dyDescent="0.3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</row>
    <row r="51" spans="1:48" ht="30" customHeight="1" x14ac:dyDescent="0.3">
      <c r="A51" s="15" t="s">
        <v>79</v>
      </c>
      <c r="B51" s="13"/>
      <c r="C51" s="13"/>
      <c r="D51" s="13"/>
      <c r="E51" s="14"/>
      <c r="F51" s="14">
        <f>SUMIF(AR29:AR50,"",F29:F50)</f>
        <v>0</v>
      </c>
      <c r="G51" s="14"/>
      <c r="H51" s="14">
        <f>SUMIF(AR29:AR50,"",H29:H50)</f>
        <v>0</v>
      </c>
      <c r="I51" s="14"/>
      <c r="J51" s="14">
        <f>SUMIF(AR29:AR50,"",J29:J50)</f>
        <v>0</v>
      </c>
      <c r="K51" s="14"/>
      <c r="L51" s="14">
        <f>SUMIF(AR29:AR50,"",L29:L50)</f>
        <v>0</v>
      </c>
      <c r="M51" s="13"/>
      <c r="N51" t="s">
        <v>80</v>
      </c>
    </row>
    <row r="52" spans="1:48" ht="30" customHeight="1" x14ac:dyDescent="0.3">
      <c r="A52" s="15" t="s">
        <v>106</v>
      </c>
      <c r="B52" s="15" t="s">
        <v>52</v>
      </c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N52" s="2"/>
      <c r="O52" s="2"/>
      <c r="P52" s="2"/>
      <c r="Q52" s="1" t="s">
        <v>107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 x14ac:dyDescent="0.3">
      <c r="A53" s="15" t="s">
        <v>108</v>
      </c>
      <c r="B53" s="15" t="s">
        <v>109</v>
      </c>
      <c r="C53" s="15" t="s">
        <v>61</v>
      </c>
      <c r="D53" s="13">
        <v>482</v>
      </c>
      <c r="E53" s="14">
        <v>0</v>
      </c>
      <c r="F53" s="14">
        <f>TRUNC(E53*D53, 0)</f>
        <v>0</v>
      </c>
      <c r="G53" s="14">
        <v>0</v>
      </c>
      <c r="H53" s="14">
        <f>TRUNC(G53*D53, 0)</f>
        <v>0</v>
      </c>
      <c r="I53" s="14">
        <v>0</v>
      </c>
      <c r="J53" s="14">
        <f>TRUNC(I53*D53, 0)</f>
        <v>0</v>
      </c>
      <c r="K53" s="14">
        <f t="shared" ref="K53:L55" si="9">TRUNC(E53+G53+I53, 0)</f>
        <v>0</v>
      </c>
      <c r="L53" s="14">
        <f t="shared" si="9"/>
        <v>0</v>
      </c>
      <c r="M53" s="15" t="s">
        <v>110</v>
      </c>
      <c r="N53" s="1" t="s">
        <v>111</v>
      </c>
      <c r="O53" s="1" t="s">
        <v>52</v>
      </c>
      <c r="P53" s="1" t="s">
        <v>52</v>
      </c>
      <c r="Q53" s="1" t="s">
        <v>107</v>
      </c>
      <c r="R53" s="1" t="s">
        <v>64</v>
      </c>
      <c r="S53" s="1" t="s">
        <v>65</v>
      </c>
      <c r="T53" s="1" t="s">
        <v>65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52</v>
      </c>
      <c r="AS53" s="1" t="s">
        <v>52</v>
      </c>
      <c r="AT53" s="2"/>
      <c r="AU53" s="1" t="s">
        <v>112</v>
      </c>
      <c r="AV53" s="2">
        <v>628</v>
      </c>
    </row>
    <row r="54" spans="1:48" ht="30" customHeight="1" x14ac:dyDescent="0.3">
      <c r="A54" s="15" t="s">
        <v>113</v>
      </c>
      <c r="B54" s="15" t="s">
        <v>230</v>
      </c>
      <c r="C54" s="15" t="s">
        <v>61</v>
      </c>
      <c r="D54" s="13">
        <v>261</v>
      </c>
      <c r="E54" s="14">
        <v>0</v>
      </c>
      <c r="F54" s="14">
        <f>TRUNC(E54*D54, 0)</f>
        <v>0</v>
      </c>
      <c r="G54" s="14">
        <v>0</v>
      </c>
      <c r="H54" s="14">
        <f>TRUNC(G54*D54, 0)</f>
        <v>0</v>
      </c>
      <c r="I54" s="14">
        <v>0</v>
      </c>
      <c r="J54" s="14">
        <f>TRUNC(I54*D54, 0)</f>
        <v>0</v>
      </c>
      <c r="K54" s="14">
        <f t="shared" si="9"/>
        <v>0</v>
      </c>
      <c r="L54" s="14">
        <f t="shared" si="9"/>
        <v>0</v>
      </c>
      <c r="M54" s="15" t="s">
        <v>114</v>
      </c>
      <c r="N54" s="1" t="s">
        <v>115</v>
      </c>
      <c r="O54" s="1" t="s">
        <v>52</v>
      </c>
      <c r="P54" s="1" t="s">
        <v>52</v>
      </c>
      <c r="Q54" s="1" t="s">
        <v>107</v>
      </c>
      <c r="R54" s="1" t="s">
        <v>64</v>
      </c>
      <c r="S54" s="1" t="s">
        <v>65</v>
      </c>
      <c r="T54" s="1" t="s">
        <v>65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52</v>
      </c>
      <c r="AS54" s="1" t="s">
        <v>52</v>
      </c>
      <c r="AT54" s="2"/>
      <c r="AU54" s="1" t="s">
        <v>116</v>
      </c>
      <c r="AV54" s="2">
        <v>629</v>
      </c>
    </row>
    <row r="55" spans="1:48" ht="30" customHeight="1" x14ac:dyDescent="0.3">
      <c r="A55" s="15" t="s">
        <v>117</v>
      </c>
      <c r="B55" s="15" t="s">
        <v>231</v>
      </c>
      <c r="C55" s="15" t="s">
        <v>61</v>
      </c>
      <c r="D55" s="13">
        <v>648</v>
      </c>
      <c r="E55" s="14">
        <v>0</v>
      </c>
      <c r="F55" s="14">
        <f>TRUNC(E55*D55, 0)</f>
        <v>0</v>
      </c>
      <c r="G55" s="14">
        <v>0</v>
      </c>
      <c r="H55" s="14">
        <f>TRUNC(G55*D55, 0)</f>
        <v>0</v>
      </c>
      <c r="I55" s="14">
        <v>0</v>
      </c>
      <c r="J55" s="14">
        <f>TRUNC(I55*D55, 0)</f>
        <v>0</v>
      </c>
      <c r="K55" s="14">
        <f t="shared" si="9"/>
        <v>0</v>
      </c>
      <c r="L55" s="14">
        <f t="shared" si="9"/>
        <v>0</v>
      </c>
      <c r="M55" s="15" t="s">
        <v>118</v>
      </c>
      <c r="N55" s="1" t="s">
        <v>119</v>
      </c>
      <c r="O55" s="1" t="s">
        <v>52</v>
      </c>
      <c r="P55" s="1" t="s">
        <v>52</v>
      </c>
      <c r="Q55" s="1" t="s">
        <v>107</v>
      </c>
      <c r="R55" s="1" t="s">
        <v>64</v>
      </c>
      <c r="S55" s="1" t="s">
        <v>65</v>
      </c>
      <c r="T55" s="1" t="s">
        <v>65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52</v>
      </c>
      <c r="AS55" s="1" t="s">
        <v>52</v>
      </c>
      <c r="AT55" s="2"/>
      <c r="AU55" s="1" t="s">
        <v>120</v>
      </c>
      <c r="AV55" s="2">
        <v>630</v>
      </c>
    </row>
    <row r="56" spans="1:48" ht="30" customHeight="1" x14ac:dyDescent="0.3">
      <c r="A56" s="13"/>
      <c r="B56" s="13"/>
      <c r="C56" s="13"/>
      <c r="D56" s="13"/>
      <c r="E56" s="14"/>
      <c r="F56" s="14"/>
      <c r="G56" s="14"/>
      <c r="H56" s="14"/>
      <c r="I56" s="14">
        <v>0</v>
      </c>
      <c r="J56" s="14"/>
      <c r="K56" s="14"/>
      <c r="L56" s="14"/>
      <c r="M56" s="13"/>
    </row>
    <row r="57" spans="1:48" ht="30" customHeight="1" x14ac:dyDescent="0.3">
      <c r="A57" s="13"/>
      <c r="B57" s="13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</row>
    <row r="58" spans="1:48" ht="30" customHeight="1" x14ac:dyDescent="0.3">
      <c r="A58" s="13"/>
      <c r="B58" s="13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</row>
    <row r="59" spans="1:48" ht="30" customHeight="1" x14ac:dyDescent="0.3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</row>
    <row r="60" spans="1:48" ht="30" customHeight="1" x14ac:dyDescent="0.3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</row>
    <row r="61" spans="1:48" ht="30" customHeight="1" x14ac:dyDescent="0.3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</row>
    <row r="62" spans="1:48" ht="30" customHeight="1" x14ac:dyDescent="0.3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</row>
    <row r="63" spans="1:48" ht="30" customHeight="1" x14ac:dyDescent="0.3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</row>
    <row r="64" spans="1:48" ht="30" customHeight="1" x14ac:dyDescent="0.3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</row>
    <row r="65" spans="1:48" ht="30" customHeight="1" x14ac:dyDescent="0.3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</row>
    <row r="66" spans="1:48" ht="30" customHeight="1" x14ac:dyDescent="0.3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</row>
    <row r="67" spans="1:48" ht="30" customHeight="1" x14ac:dyDescent="0.3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</row>
    <row r="68" spans="1:48" ht="30" customHeight="1" x14ac:dyDescent="0.3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</row>
    <row r="69" spans="1:48" ht="30" customHeight="1" x14ac:dyDescent="0.3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</row>
    <row r="70" spans="1:48" ht="30" customHeight="1" x14ac:dyDescent="0.3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</row>
    <row r="71" spans="1:48" ht="30" customHeight="1" x14ac:dyDescent="0.3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</row>
    <row r="72" spans="1:48" ht="30" customHeight="1" x14ac:dyDescent="0.3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</row>
    <row r="73" spans="1:48" ht="30" customHeight="1" x14ac:dyDescent="0.3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</row>
    <row r="74" spans="1:48" ht="30" customHeight="1" x14ac:dyDescent="0.3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</row>
    <row r="75" spans="1:48" ht="30" customHeight="1" x14ac:dyDescent="0.3">
      <c r="A75" s="15" t="s">
        <v>79</v>
      </c>
      <c r="B75" s="13"/>
      <c r="C75" s="13"/>
      <c r="D75" s="13"/>
      <c r="E75" s="14"/>
      <c r="F75" s="14">
        <f>SUMIF(AR53:AR74,"",F53:F74)</f>
        <v>0</v>
      </c>
      <c r="G75" s="14"/>
      <c r="H75" s="14">
        <f>SUMIF(AR53:AR74,"",H53:H74)</f>
        <v>0</v>
      </c>
      <c r="I75" s="14"/>
      <c r="J75" s="14">
        <f>SUMIF(AR53:AR74,"",J53:J74)</f>
        <v>0</v>
      </c>
      <c r="K75" s="14"/>
      <c r="L75" s="14">
        <f>SUMIF(AR53:AR74,"",L53:L74)</f>
        <v>0</v>
      </c>
      <c r="M75" s="13"/>
      <c r="N75" t="s">
        <v>80</v>
      </c>
    </row>
    <row r="76" spans="1:48" ht="30" customHeight="1" x14ac:dyDescent="0.3">
      <c r="A76" s="15" t="s">
        <v>121</v>
      </c>
      <c r="B76" s="15" t="s">
        <v>52</v>
      </c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N76" s="2"/>
      <c r="O76" s="2"/>
      <c r="P76" s="2"/>
      <c r="Q76" s="1" t="s">
        <v>122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 x14ac:dyDescent="0.3">
      <c r="A77" s="15" t="s">
        <v>123</v>
      </c>
      <c r="B77" s="15" t="s">
        <v>124</v>
      </c>
      <c r="C77" s="15" t="s">
        <v>61</v>
      </c>
      <c r="D77" s="13">
        <v>219</v>
      </c>
      <c r="E77" s="14">
        <v>0</v>
      </c>
      <c r="F77" s="14">
        <f>TRUNC(E77*D77, 0)</f>
        <v>0</v>
      </c>
      <c r="G77" s="14">
        <v>0</v>
      </c>
      <c r="H77" s="14">
        <f>TRUNC(G77*D77, 0)</f>
        <v>0</v>
      </c>
      <c r="I77" s="14">
        <v>0</v>
      </c>
      <c r="J77" s="14">
        <f>TRUNC(I77*D77, 0)</f>
        <v>0</v>
      </c>
      <c r="K77" s="14">
        <f>TRUNC(E77+G77+I77, 0)</f>
        <v>0</v>
      </c>
      <c r="L77" s="14">
        <f>TRUNC(F77+H77+J77, 0)</f>
        <v>0</v>
      </c>
      <c r="M77" s="15" t="s">
        <v>125</v>
      </c>
      <c r="N77" s="1" t="s">
        <v>126</v>
      </c>
      <c r="O77" s="1" t="s">
        <v>52</v>
      </c>
      <c r="P77" s="1" t="s">
        <v>52</v>
      </c>
      <c r="Q77" s="1" t="s">
        <v>122</v>
      </c>
      <c r="R77" s="1" t="s">
        <v>64</v>
      </c>
      <c r="S77" s="1" t="s">
        <v>65</v>
      </c>
      <c r="T77" s="1" t="s">
        <v>65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52</v>
      </c>
      <c r="AS77" s="1" t="s">
        <v>52</v>
      </c>
      <c r="AT77" s="2"/>
      <c r="AU77" s="1" t="s">
        <v>127</v>
      </c>
      <c r="AV77" s="2">
        <v>631</v>
      </c>
    </row>
    <row r="78" spans="1:48" ht="30" customHeight="1" x14ac:dyDescent="0.3">
      <c r="A78" s="13"/>
      <c r="B78" s="13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</row>
    <row r="79" spans="1:48" ht="30" customHeight="1" x14ac:dyDescent="0.3">
      <c r="A79" s="13"/>
      <c r="B79" s="13"/>
      <c r="C79" s="13"/>
      <c r="D79" s="13"/>
      <c r="E79" s="14"/>
      <c r="F79" s="14"/>
      <c r="G79" s="14"/>
      <c r="H79" s="14"/>
      <c r="I79" s="14"/>
      <c r="J79" s="14"/>
      <c r="K79" s="14"/>
      <c r="L79" s="14"/>
      <c r="M79" s="13"/>
    </row>
    <row r="80" spans="1:48" ht="30" customHeight="1" x14ac:dyDescent="0.3">
      <c r="A80" s="13"/>
      <c r="B80" s="13"/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</row>
    <row r="81" spans="1:13" ht="30" customHeight="1" x14ac:dyDescent="0.3">
      <c r="A81" s="13"/>
      <c r="B81" s="13"/>
      <c r="C81" s="13"/>
      <c r="D81" s="13"/>
      <c r="E81" s="14"/>
      <c r="F81" s="14"/>
      <c r="G81" s="14"/>
      <c r="H81" s="14"/>
      <c r="I81" s="14"/>
      <c r="J81" s="14"/>
      <c r="K81" s="14"/>
      <c r="L81" s="14"/>
      <c r="M81" s="13"/>
    </row>
    <row r="82" spans="1:13" ht="30" customHeight="1" x14ac:dyDescent="0.3">
      <c r="A82" s="13"/>
      <c r="B82" s="13"/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</row>
    <row r="83" spans="1:13" ht="30" customHeight="1" x14ac:dyDescent="0.3">
      <c r="A83" s="13"/>
      <c r="B83" s="13"/>
      <c r="C83" s="13"/>
      <c r="D83" s="13"/>
      <c r="E83" s="14"/>
      <c r="F83" s="14"/>
      <c r="G83" s="14"/>
      <c r="H83" s="14"/>
      <c r="I83" s="14"/>
      <c r="J83" s="14"/>
      <c r="K83" s="14"/>
      <c r="L83" s="14"/>
      <c r="M83" s="13"/>
    </row>
    <row r="84" spans="1:13" ht="30" customHeight="1" x14ac:dyDescent="0.3">
      <c r="A84" s="13"/>
      <c r="B84" s="13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</row>
    <row r="85" spans="1:13" ht="30" customHeight="1" x14ac:dyDescent="0.3">
      <c r="A85" s="13"/>
      <c r="B85" s="13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</row>
    <row r="86" spans="1:13" ht="30" customHeight="1" x14ac:dyDescent="0.3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</row>
    <row r="87" spans="1:13" ht="30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</row>
    <row r="88" spans="1:13" ht="30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</row>
    <row r="89" spans="1:13" ht="30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</row>
    <row r="90" spans="1:13" ht="30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</row>
    <row r="91" spans="1:13" ht="30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</row>
    <row r="92" spans="1:13" ht="30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</row>
    <row r="93" spans="1:13" ht="30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</row>
    <row r="94" spans="1:13" ht="30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</row>
    <row r="95" spans="1:13" ht="30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</row>
    <row r="96" spans="1:13" ht="30" customHeight="1" x14ac:dyDescent="0.3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</row>
    <row r="97" spans="1:48" ht="30" customHeight="1" x14ac:dyDescent="0.3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</row>
    <row r="98" spans="1:48" ht="30" customHeight="1" x14ac:dyDescent="0.3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</row>
    <row r="99" spans="1:48" ht="30" customHeight="1" x14ac:dyDescent="0.3">
      <c r="A99" s="15" t="s">
        <v>79</v>
      </c>
      <c r="B99" s="13"/>
      <c r="C99" s="13"/>
      <c r="D99" s="13"/>
      <c r="E99" s="14"/>
      <c r="F99" s="14">
        <f>SUMIF(AR77:AR98,"",F77:F98)</f>
        <v>0</v>
      </c>
      <c r="G99" s="14"/>
      <c r="H99" s="14">
        <f>SUMIF(AR77:AR98,"",H77:H98)</f>
        <v>0</v>
      </c>
      <c r="I99" s="14"/>
      <c r="J99" s="14">
        <f>SUMIF(AR77:AR98,"",J77:J98)</f>
        <v>0</v>
      </c>
      <c r="K99" s="14"/>
      <c r="L99" s="14">
        <f>SUMIF(AR77:AR98,"",L77:L98)</f>
        <v>0</v>
      </c>
      <c r="M99" s="13"/>
      <c r="N99" t="s">
        <v>80</v>
      </c>
    </row>
    <row r="100" spans="1:48" ht="30" customHeight="1" x14ac:dyDescent="0.3">
      <c r="A100" s="15" t="s">
        <v>128</v>
      </c>
      <c r="B100" s="15" t="s">
        <v>52</v>
      </c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N100" s="2"/>
      <c r="O100" s="2"/>
      <c r="P100" s="2"/>
      <c r="Q100" s="1" t="s">
        <v>129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</row>
    <row r="101" spans="1:48" ht="30" customHeight="1" x14ac:dyDescent="0.3">
      <c r="A101" s="15" t="s">
        <v>130</v>
      </c>
      <c r="B101" s="15" t="s">
        <v>131</v>
      </c>
      <c r="C101" s="15" t="s">
        <v>132</v>
      </c>
      <c r="D101" s="13">
        <v>1924</v>
      </c>
      <c r="E101" s="14">
        <v>0</v>
      </c>
      <c r="F101" s="14">
        <f t="shared" ref="F101:F106" si="10">TRUNC(E101*D101, 0)</f>
        <v>0</v>
      </c>
      <c r="G101" s="14">
        <v>0</v>
      </c>
      <c r="H101" s="14">
        <f t="shared" ref="H101:H107" si="11">TRUNC(G101*D101, 0)</f>
        <v>0</v>
      </c>
      <c r="I101" s="14">
        <v>0</v>
      </c>
      <c r="J101" s="14">
        <f t="shared" ref="J101:J107" si="12">TRUNC(I101*D101, 0)</f>
        <v>0</v>
      </c>
      <c r="K101" s="14">
        <f t="shared" ref="K101:L107" si="13">TRUNC(E101+G101+I101, 0)</f>
        <v>0</v>
      </c>
      <c r="L101" s="14">
        <f t="shared" si="13"/>
        <v>0</v>
      </c>
      <c r="M101" s="15" t="s">
        <v>133</v>
      </c>
      <c r="N101" s="1" t="s">
        <v>134</v>
      </c>
      <c r="O101" s="1" t="s">
        <v>52</v>
      </c>
      <c r="P101" s="1" t="s">
        <v>52</v>
      </c>
      <c r="Q101" s="1" t="s">
        <v>129</v>
      </c>
      <c r="R101" s="1" t="s">
        <v>64</v>
      </c>
      <c r="S101" s="1" t="s">
        <v>65</v>
      </c>
      <c r="T101" s="1" t="s">
        <v>65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52</v>
      </c>
      <c r="AS101" s="1" t="s">
        <v>52</v>
      </c>
      <c r="AT101" s="2"/>
      <c r="AU101" s="1" t="s">
        <v>135</v>
      </c>
      <c r="AV101" s="2">
        <v>632</v>
      </c>
    </row>
    <row r="102" spans="1:48" ht="30" customHeight="1" x14ac:dyDescent="0.3">
      <c r="A102" s="15" t="s">
        <v>136</v>
      </c>
      <c r="B102" s="15" t="s">
        <v>131</v>
      </c>
      <c r="C102" s="15" t="s">
        <v>132</v>
      </c>
      <c r="D102" s="13">
        <v>3082</v>
      </c>
      <c r="E102" s="14">
        <v>0</v>
      </c>
      <c r="F102" s="14">
        <f t="shared" si="10"/>
        <v>0</v>
      </c>
      <c r="G102" s="14">
        <v>0</v>
      </c>
      <c r="H102" s="14">
        <f t="shared" si="11"/>
        <v>0</v>
      </c>
      <c r="I102" s="14">
        <v>0</v>
      </c>
      <c r="J102" s="14">
        <f t="shared" si="12"/>
        <v>0</v>
      </c>
      <c r="K102" s="14">
        <f t="shared" si="13"/>
        <v>0</v>
      </c>
      <c r="L102" s="14">
        <f t="shared" si="13"/>
        <v>0</v>
      </c>
      <c r="M102" s="15" t="s">
        <v>137</v>
      </c>
      <c r="N102" s="1" t="s">
        <v>138</v>
      </c>
      <c r="O102" s="1" t="s">
        <v>52</v>
      </c>
      <c r="P102" s="1" t="s">
        <v>52</v>
      </c>
      <c r="Q102" s="1" t="s">
        <v>129</v>
      </c>
      <c r="R102" s="1" t="s">
        <v>64</v>
      </c>
      <c r="S102" s="1" t="s">
        <v>65</v>
      </c>
      <c r="T102" s="1" t="s">
        <v>65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52</v>
      </c>
      <c r="AS102" s="1" t="s">
        <v>52</v>
      </c>
      <c r="AT102" s="2"/>
      <c r="AU102" s="1" t="s">
        <v>139</v>
      </c>
      <c r="AV102" s="2">
        <v>633</v>
      </c>
    </row>
    <row r="103" spans="1:48" ht="30" customHeight="1" x14ac:dyDescent="0.3">
      <c r="A103" s="15" t="s">
        <v>140</v>
      </c>
      <c r="B103" s="15" t="s">
        <v>141</v>
      </c>
      <c r="C103" s="15" t="s">
        <v>132</v>
      </c>
      <c r="D103" s="13">
        <v>1645</v>
      </c>
      <c r="E103" s="14">
        <v>0</v>
      </c>
      <c r="F103" s="14">
        <f t="shared" si="10"/>
        <v>0</v>
      </c>
      <c r="G103" s="14">
        <v>0</v>
      </c>
      <c r="H103" s="14">
        <f t="shared" si="11"/>
        <v>0</v>
      </c>
      <c r="I103" s="14">
        <v>0</v>
      </c>
      <c r="J103" s="14">
        <f t="shared" si="12"/>
        <v>0</v>
      </c>
      <c r="K103" s="14">
        <f t="shared" si="13"/>
        <v>0</v>
      </c>
      <c r="L103" s="14">
        <f t="shared" si="13"/>
        <v>0</v>
      </c>
      <c r="M103" s="15" t="s">
        <v>142</v>
      </c>
      <c r="N103" s="1" t="s">
        <v>143</v>
      </c>
      <c r="O103" s="1" t="s">
        <v>52</v>
      </c>
      <c r="P103" s="1" t="s">
        <v>52</v>
      </c>
      <c r="Q103" s="1" t="s">
        <v>129</v>
      </c>
      <c r="R103" s="1" t="s">
        <v>64</v>
      </c>
      <c r="S103" s="1" t="s">
        <v>65</v>
      </c>
      <c r="T103" s="1" t="s">
        <v>65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52</v>
      </c>
      <c r="AS103" s="1" t="s">
        <v>52</v>
      </c>
      <c r="AT103" s="2"/>
      <c r="AU103" s="1" t="s">
        <v>144</v>
      </c>
      <c r="AV103" s="2">
        <v>634</v>
      </c>
    </row>
    <row r="104" spans="1:48" ht="30" customHeight="1" x14ac:dyDescent="0.3">
      <c r="A104" s="15" t="s">
        <v>145</v>
      </c>
      <c r="B104" s="15" t="s">
        <v>131</v>
      </c>
      <c r="C104" s="15" t="s">
        <v>132</v>
      </c>
      <c r="D104" s="13">
        <v>1744</v>
      </c>
      <c r="E104" s="14">
        <v>0</v>
      </c>
      <c r="F104" s="14">
        <f t="shared" si="10"/>
        <v>0</v>
      </c>
      <c r="G104" s="14">
        <v>0</v>
      </c>
      <c r="H104" s="14">
        <f t="shared" si="11"/>
        <v>0</v>
      </c>
      <c r="I104" s="14">
        <v>0</v>
      </c>
      <c r="J104" s="14">
        <f t="shared" si="12"/>
        <v>0</v>
      </c>
      <c r="K104" s="14">
        <f t="shared" si="13"/>
        <v>0</v>
      </c>
      <c r="L104" s="14">
        <f t="shared" si="13"/>
        <v>0</v>
      </c>
      <c r="M104" s="15" t="s">
        <v>146</v>
      </c>
      <c r="N104" s="1" t="s">
        <v>147</v>
      </c>
      <c r="O104" s="1" t="s">
        <v>52</v>
      </c>
      <c r="P104" s="1" t="s">
        <v>52</v>
      </c>
      <c r="Q104" s="1" t="s">
        <v>129</v>
      </c>
      <c r="R104" s="1" t="s">
        <v>64</v>
      </c>
      <c r="S104" s="1" t="s">
        <v>65</v>
      </c>
      <c r="T104" s="1" t="s">
        <v>65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52</v>
      </c>
      <c r="AS104" s="1" t="s">
        <v>52</v>
      </c>
      <c r="AT104" s="2"/>
      <c r="AU104" s="1" t="s">
        <v>148</v>
      </c>
      <c r="AV104" s="2">
        <v>635</v>
      </c>
    </row>
    <row r="105" spans="1:48" ht="30" customHeight="1" x14ac:dyDescent="0.3">
      <c r="A105" s="15" t="s">
        <v>149</v>
      </c>
      <c r="B105" s="15" t="s">
        <v>232</v>
      </c>
      <c r="C105" s="15" t="s">
        <v>61</v>
      </c>
      <c r="D105" s="13">
        <v>120</v>
      </c>
      <c r="E105" s="14">
        <v>0</v>
      </c>
      <c r="F105" s="14">
        <f t="shared" si="10"/>
        <v>0</v>
      </c>
      <c r="G105" s="14">
        <v>0</v>
      </c>
      <c r="H105" s="14">
        <f t="shared" si="11"/>
        <v>0</v>
      </c>
      <c r="I105" s="14">
        <v>0</v>
      </c>
      <c r="J105" s="14">
        <f t="shared" si="12"/>
        <v>0</v>
      </c>
      <c r="K105" s="14">
        <f t="shared" si="13"/>
        <v>0</v>
      </c>
      <c r="L105" s="14">
        <f t="shared" si="13"/>
        <v>0</v>
      </c>
      <c r="M105" s="15" t="s">
        <v>150</v>
      </c>
      <c r="N105" s="1" t="s">
        <v>151</v>
      </c>
      <c r="O105" s="1" t="s">
        <v>52</v>
      </c>
      <c r="P105" s="1" t="s">
        <v>52</v>
      </c>
      <c r="Q105" s="1" t="s">
        <v>129</v>
      </c>
      <c r="R105" s="1" t="s">
        <v>64</v>
      </c>
      <c r="S105" s="1" t="s">
        <v>65</v>
      </c>
      <c r="T105" s="1" t="s">
        <v>65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 t="s">
        <v>52</v>
      </c>
      <c r="AS105" s="1" t="s">
        <v>52</v>
      </c>
      <c r="AT105" s="2"/>
      <c r="AU105" s="1" t="s">
        <v>152</v>
      </c>
      <c r="AV105" s="2">
        <v>761</v>
      </c>
    </row>
    <row r="106" spans="1:48" ht="30" customHeight="1" x14ac:dyDescent="0.3">
      <c r="A106" s="15" t="s">
        <v>153</v>
      </c>
      <c r="B106" s="15" t="s">
        <v>154</v>
      </c>
      <c r="C106" s="15" t="s">
        <v>155</v>
      </c>
      <c r="D106" s="13">
        <v>158</v>
      </c>
      <c r="E106" s="14">
        <v>0</v>
      </c>
      <c r="F106" s="14">
        <f t="shared" si="10"/>
        <v>0</v>
      </c>
      <c r="G106" s="14">
        <v>0</v>
      </c>
      <c r="H106" s="14">
        <f t="shared" si="11"/>
        <v>0</v>
      </c>
      <c r="I106" s="14">
        <v>0</v>
      </c>
      <c r="J106" s="14">
        <f t="shared" si="12"/>
        <v>0</v>
      </c>
      <c r="K106" s="14">
        <f t="shared" si="13"/>
        <v>0</v>
      </c>
      <c r="L106" s="14">
        <f t="shared" si="13"/>
        <v>0</v>
      </c>
      <c r="M106" s="15" t="s">
        <v>156</v>
      </c>
      <c r="N106" s="1" t="s">
        <v>157</v>
      </c>
      <c r="O106" s="1" t="s">
        <v>52</v>
      </c>
      <c r="P106" s="1" t="s">
        <v>52</v>
      </c>
      <c r="Q106" s="1" t="s">
        <v>129</v>
      </c>
      <c r="R106" s="1" t="s">
        <v>64</v>
      </c>
      <c r="S106" s="1" t="s">
        <v>65</v>
      </c>
      <c r="T106" s="1" t="s">
        <v>65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1" t="s">
        <v>52</v>
      </c>
      <c r="AS106" s="1" t="s">
        <v>52</v>
      </c>
      <c r="AT106" s="2"/>
      <c r="AU106" s="1" t="s">
        <v>158</v>
      </c>
      <c r="AV106" s="2">
        <v>637</v>
      </c>
    </row>
    <row r="107" spans="1:48" ht="30" customHeight="1" x14ac:dyDescent="0.3">
      <c r="A107" s="15" t="s">
        <v>153</v>
      </c>
      <c r="B107" s="15" t="s">
        <v>159</v>
      </c>
      <c r="C107" s="15" t="s">
        <v>155</v>
      </c>
      <c r="D107" s="13">
        <v>179</v>
      </c>
      <c r="E107" s="14">
        <v>0</v>
      </c>
      <c r="F107" s="14">
        <f>TRUNC(E107*D107, 0)</f>
        <v>0</v>
      </c>
      <c r="G107" s="14">
        <v>0</v>
      </c>
      <c r="H107" s="14">
        <f t="shared" si="11"/>
        <v>0</v>
      </c>
      <c r="I107" s="14">
        <v>0</v>
      </c>
      <c r="J107" s="14">
        <f t="shared" si="12"/>
        <v>0</v>
      </c>
      <c r="K107" s="14">
        <f t="shared" si="13"/>
        <v>0</v>
      </c>
      <c r="L107" s="14">
        <f>TRUNC(F107+H107+J107, 0)</f>
        <v>0</v>
      </c>
      <c r="M107" s="15" t="s">
        <v>160</v>
      </c>
      <c r="N107" s="1" t="s">
        <v>161</v>
      </c>
      <c r="O107" s="1" t="s">
        <v>52</v>
      </c>
      <c r="P107" s="1" t="s">
        <v>52</v>
      </c>
      <c r="Q107" s="1" t="s">
        <v>129</v>
      </c>
      <c r="R107" s="1" t="s">
        <v>64</v>
      </c>
      <c r="S107" s="1" t="s">
        <v>65</v>
      </c>
      <c r="T107" s="1" t="s">
        <v>65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1" t="s">
        <v>52</v>
      </c>
      <c r="AS107" s="1" t="s">
        <v>52</v>
      </c>
      <c r="AT107" s="2"/>
      <c r="AU107" s="1" t="s">
        <v>162</v>
      </c>
      <c r="AV107" s="2">
        <v>444</v>
      </c>
    </row>
    <row r="108" spans="1:48" ht="30" customHeight="1" x14ac:dyDescent="0.3">
      <c r="A108" s="13"/>
      <c r="B108" s="13"/>
      <c r="C108" s="13"/>
      <c r="D108" s="13"/>
      <c r="E108" s="14"/>
      <c r="F108" s="14"/>
      <c r="G108" s="14">
        <v>0</v>
      </c>
      <c r="H108" s="14"/>
      <c r="I108" s="14"/>
      <c r="J108" s="14"/>
      <c r="K108" s="14"/>
      <c r="L108" s="14"/>
      <c r="M108" s="13"/>
    </row>
    <row r="109" spans="1:48" ht="30" customHeight="1" x14ac:dyDescent="0.3">
      <c r="A109" s="13"/>
      <c r="B109" s="13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</row>
    <row r="110" spans="1:48" ht="30" customHeight="1" x14ac:dyDescent="0.3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</row>
    <row r="111" spans="1:48" ht="30" customHeight="1" x14ac:dyDescent="0.3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</row>
    <row r="112" spans="1:48" ht="30" customHeight="1" x14ac:dyDescent="0.3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</row>
    <row r="113" spans="1:48" s="16" customFormat="1" ht="30" customHeight="1" x14ac:dyDescent="0.3">
      <c r="A113" s="13"/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</row>
    <row r="114" spans="1:48" ht="30" customHeight="1" x14ac:dyDescent="0.3">
      <c r="A114" s="13"/>
      <c r="B114" s="13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</row>
    <row r="115" spans="1:48" ht="30" customHeight="1" x14ac:dyDescent="0.3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</row>
    <row r="116" spans="1:48" ht="30" customHeight="1" x14ac:dyDescent="0.3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</row>
    <row r="117" spans="1:48" ht="30" customHeight="1" x14ac:dyDescent="0.3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</row>
    <row r="118" spans="1:48" ht="30" customHeight="1" x14ac:dyDescent="0.3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</row>
    <row r="119" spans="1:48" ht="30" customHeight="1" x14ac:dyDescent="0.3">
      <c r="A119" s="13"/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</row>
    <row r="120" spans="1:48" ht="30" customHeight="1" x14ac:dyDescent="0.3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</row>
    <row r="121" spans="1:48" ht="30" customHeight="1" x14ac:dyDescent="0.3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</row>
    <row r="122" spans="1:48" ht="30" customHeight="1" x14ac:dyDescent="0.3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</row>
    <row r="123" spans="1:48" ht="30" customHeight="1" x14ac:dyDescent="0.3">
      <c r="A123" s="15" t="s">
        <v>79</v>
      </c>
      <c r="B123" s="13"/>
      <c r="C123" s="13"/>
      <c r="D123" s="13"/>
      <c r="E123" s="14"/>
      <c r="F123" s="14">
        <f>SUMIF(AR101:AR122,"",F101:F122)</f>
        <v>0</v>
      </c>
      <c r="G123" s="14"/>
      <c r="H123" s="14">
        <f>SUMIF(AR101:AR122,"",H101:H122)</f>
        <v>0</v>
      </c>
      <c r="I123" s="14"/>
      <c r="J123" s="14">
        <f>SUMIF(AR101:AR122,"",J101:J122)</f>
        <v>0</v>
      </c>
      <c r="K123" s="14"/>
      <c r="L123" s="14">
        <f>SUMIF(AR101:AR122,"",L101:L122)</f>
        <v>0</v>
      </c>
      <c r="M123" s="13"/>
      <c r="N123" t="s">
        <v>80</v>
      </c>
    </row>
    <row r="124" spans="1:48" ht="30" customHeight="1" x14ac:dyDescent="0.3">
      <c r="A124" s="15" t="s">
        <v>163</v>
      </c>
      <c r="B124" s="15" t="s">
        <v>52</v>
      </c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N124" s="2"/>
      <c r="O124" s="2"/>
      <c r="P124" s="2"/>
      <c r="Q124" s="1" t="s">
        <v>164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 x14ac:dyDescent="0.3">
      <c r="A125" s="15" t="s">
        <v>165</v>
      </c>
      <c r="B125" s="15" t="s">
        <v>52</v>
      </c>
      <c r="C125" s="15" t="s">
        <v>155</v>
      </c>
      <c r="D125" s="13">
        <v>1042</v>
      </c>
      <c r="E125" s="14">
        <v>0</v>
      </c>
      <c r="F125" s="14">
        <f>TRUNC(E125*D125, 0)</f>
        <v>0</v>
      </c>
      <c r="G125" s="14">
        <v>0</v>
      </c>
      <c r="H125" s="14">
        <f>TRUNC(G125*D125, 0)</f>
        <v>0</v>
      </c>
      <c r="I125" s="14">
        <v>0</v>
      </c>
      <c r="J125" s="14">
        <f>TRUNC(I125*D125, 0)</f>
        <v>0</v>
      </c>
      <c r="K125" s="14">
        <f t="shared" ref="K125:L128" si="14">TRUNC(E125+G125+I125, 0)</f>
        <v>0</v>
      </c>
      <c r="L125" s="14">
        <f t="shared" si="14"/>
        <v>0</v>
      </c>
      <c r="M125" s="15" t="s">
        <v>166</v>
      </c>
      <c r="N125" s="1" t="s">
        <v>167</v>
      </c>
      <c r="O125" s="1" t="s">
        <v>52</v>
      </c>
      <c r="P125" s="1" t="s">
        <v>52</v>
      </c>
      <c r="Q125" s="1" t="s">
        <v>164</v>
      </c>
      <c r="R125" s="1" t="s">
        <v>64</v>
      </c>
      <c r="S125" s="1" t="s">
        <v>65</v>
      </c>
      <c r="T125" s="1" t="s">
        <v>65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52</v>
      </c>
      <c r="AS125" s="1" t="s">
        <v>52</v>
      </c>
      <c r="AT125" s="2"/>
      <c r="AU125" s="1" t="s">
        <v>168</v>
      </c>
      <c r="AV125" s="2">
        <v>642</v>
      </c>
    </row>
    <row r="126" spans="1:48" ht="30" customHeight="1" x14ac:dyDescent="0.3">
      <c r="A126" s="15" t="s">
        <v>169</v>
      </c>
      <c r="B126" s="15" t="s">
        <v>233</v>
      </c>
      <c r="C126" s="15" t="s">
        <v>155</v>
      </c>
      <c r="D126" s="13">
        <v>1042</v>
      </c>
      <c r="E126" s="14">
        <v>0</v>
      </c>
      <c r="F126" s="14">
        <f>TRUNC(E126*D126, 0)</f>
        <v>0</v>
      </c>
      <c r="G126" s="14">
        <v>0</v>
      </c>
      <c r="H126" s="14">
        <f>TRUNC(G126*D126, 0)</f>
        <v>0</v>
      </c>
      <c r="I126" s="14">
        <v>0</v>
      </c>
      <c r="J126" s="14">
        <f>TRUNC(I126*D126, 0)</f>
        <v>0</v>
      </c>
      <c r="K126" s="14">
        <f t="shared" si="14"/>
        <v>0</v>
      </c>
      <c r="L126" s="14">
        <f t="shared" si="14"/>
        <v>0</v>
      </c>
      <c r="M126" s="15" t="s">
        <v>170</v>
      </c>
      <c r="N126" s="1" t="s">
        <v>171</v>
      </c>
      <c r="O126" s="1" t="s">
        <v>52</v>
      </c>
      <c r="P126" s="1" t="s">
        <v>52</v>
      </c>
      <c r="Q126" s="1" t="s">
        <v>164</v>
      </c>
      <c r="R126" s="1" t="s">
        <v>64</v>
      </c>
      <c r="S126" s="1" t="s">
        <v>65</v>
      </c>
      <c r="T126" s="1" t="s">
        <v>65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52</v>
      </c>
      <c r="AS126" s="1" t="s">
        <v>52</v>
      </c>
      <c r="AT126" s="2"/>
      <c r="AU126" s="1" t="s">
        <v>172</v>
      </c>
      <c r="AV126" s="2">
        <v>643</v>
      </c>
    </row>
    <row r="127" spans="1:48" ht="30" customHeight="1" x14ac:dyDescent="0.3">
      <c r="A127" s="15" t="s">
        <v>234</v>
      </c>
      <c r="B127" s="15" t="s">
        <v>235</v>
      </c>
      <c r="C127" s="15" t="s">
        <v>173</v>
      </c>
      <c r="D127" s="13">
        <v>297</v>
      </c>
      <c r="E127" s="14">
        <v>0</v>
      </c>
      <c r="F127" s="14">
        <f>TRUNC(E127*D127, 0)</f>
        <v>0</v>
      </c>
      <c r="G127" s="14">
        <v>0</v>
      </c>
      <c r="H127" s="14">
        <f>TRUNC(G127*D127, 0)</f>
        <v>0</v>
      </c>
      <c r="I127" s="14">
        <v>0</v>
      </c>
      <c r="J127" s="14">
        <f>TRUNC(I127*D127, 0)</f>
        <v>0</v>
      </c>
      <c r="K127" s="14">
        <f t="shared" si="14"/>
        <v>0</v>
      </c>
      <c r="L127" s="14">
        <f t="shared" si="14"/>
        <v>0</v>
      </c>
      <c r="M127" s="15" t="s">
        <v>174</v>
      </c>
      <c r="N127" s="1" t="s">
        <v>175</v>
      </c>
      <c r="O127" s="1" t="s">
        <v>52</v>
      </c>
      <c r="P127" s="1" t="s">
        <v>52</v>
      </c>
      <c r="Q127" s="1" t="s">
        <v>164</v>
      </c>
      <c r="R127" s="1" t="s">
        <v>64</v>
      </c>
      <c r="S127" s="1" t="s">
        <v>65</v>
      </c>
      <c r="T127" s="1" t="s">
        <v>65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52</v>
      </c>
      <c r="AS127" s="1" t="s">
        <v>52</v>
      </c>
      <c r="AT127" s="2"/>
      <c r="AU127" s="1" t="s">
        <v>176</v>
      </c>
      <c r="AV127" s="2">
        <v>422</v>
      </c>
    </row>
    <row r="128" spans="1:48" ht="30" customHeight="1" x14ac:dyDescent="0.3">
      <c r="A128" s="15" t="s">
        <v>177</v>
      </c>
      <c r="B128" s="15" t="s">
        <v>52</v>
      </c>
      <c r="C128" s="15" t="s">
        <v>155</v>
      </c>
      <c r="D128" s="13">
        <v>496</v>
      </c>
      <c r="E128" s="14">
        <v>0</v>
      </c>
      <c r="F128" s="14">
        <f>TRUNC(E128*D128, 0)</f>
        <v>0</v>
      </c>
      <c r="G128" s="14">
        <v>0</v>
      </c>
      <c r="H128" s="14">
        <f>TRUNC(G128*D128, 0)</f>
        <v>0</v>
      </c>
      <c r="I128" s="14">
        <v>0</v>
      </c>
      <c r="J128" s="14">
        <f>TRUNC(I128*D128, 0)</f>
        <v>0</v>
      </c>
      <c r="K128" s="14">
        <f t="shared" si="14"/>
        <v>0</v>
      </c>
      <c r="L128" s="14">
        <f t="shared" si="14"/>
        <v>0</v>
      </c>
      <c r="M128" s="15" t="s">
        <v>178</v>
      </c>
      <c r="N128" s="1" t="s">
        <v>179</v>
      </c>
      <c r="O128" s="1" t="s">
        <v>52</v>
      </c>
      <c r="P128" s="1" t="s">
        <v>52</v>
      </c>
      <c r="Q128" s="1" t="s">
        <v>164</v>
      </c>
      <c r="R128" s="1" t="s">
        <v>64</v>
      </c>
      <c r="S128" s="1" t="s">
        <v>65</v>
      </c>
      <c r="T128" s="1" t="s">
        <v>65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52</v>
      </c>
      <c r="AS128" s="1" t="s">
        <v>52</v>
      </c>
      <c r="AT128" s="2"/>
      <c r="AU128" s="1" t="s">
        <v>180</v>
      </c>
      <c r="AV128" s="2">
        <v>423</v>
      </c>
    </row>
    <row r="129" spans="1:13" ht="30" customHeight="1" x14ac:dyDescent="0.3">
      <c r="A129" s="13"/>
      <c r="B129" s="13"/>
      <c r="C129" s="13"/>
      <c r="D129" s="13"/>
      <c r="E129" s="14"/>
      <c r="F129" s="14"/>
      <c r="G129" s="14">
        <v>0</v>
      </c>
      <c r="H129" s="14"/>
      <c r="I129" s="14"/>
      <c r="J129" s="14"/>
      <c r="K129" s="14"/>
      <c r="L129" s="14"/>
      <c r="M129" s="13"/>
    </row>
    <row r="130" spans="1:13" ht="30" customHeight="1" x14ac:dyDescent="0.3">
      <c r="A130" s="13"/>
      <c r="B130" s="13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</row>
    <row r="131" spans="1:13" ht="30" customHeight="1" x14ac:dyDescent="0.3">
      <c r="A131" s="13"/>
      <c r="B131" s="13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</row>
    <row r="132" spans="1:13" ht="30" customHeight="1" x14ac:dyDescent="0.3">
      <c r="A132" s="13"/>
      <c r="B132" s="13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</row>
    <row r="133" spans="1:13" ht="30" customHeight="1" x14ac:dyDescent="0.3">
      <c r="A133" s="13"/>
      <c r="B133" s="13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</row>
    <row r="134" spans="1:13" ht="30" customHeight="1" x14ac:dyDescent="0.3">
      <c r="A134" s="13"/>
      <c r="B134" s="13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</row>
    <row r="135" spans="1:13" ht="30" customHeight="1" x14ac:dyDescent="0.3">
      <c r="A135" s="13"/>
      <c r="B135" s="13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</row>
    <row r="136" spans="1:13" ht="30" customHeight="1" x14ac:dyDescent="0.3">
      <c r="A136" s="13"/>
      <c r="B136" s="13"/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</row>
    <row r="137" spans="1:13" ht="30" customHeight="1" x14ac:dyDescent="0.3">
      <c r="A137" s="13"/>
      <c r="B137" s="13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</row>
    <row r="138" spans="1:13" ht="30" customHeight="1" x14ac:dyDescent="0.3">
      <c r="A138" s="13"/>
      <c r="B138" s="13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</row>
    <row r="139" spans="1:13" ht="30" customHeight="1" x14ac:dyDescent="0.3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</row>
    <row r="140" spans="1:13" ht="30" customHeight="1" x14ac:dyDescent="0.3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</row>
    <row r="141" spans="1:13" ht="30" customHeight="1" x14ac:dyDescent="0.3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</row>
    <row r="142" spans="1:13" ht="30" customHeight="1" x14ac:dyDescent="0.3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</row>
    <row r="143" spans="1:13" ht="30" customHeight="1" x14ac:dyDescent="0.3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</row>
    <row r="144" spans="1:13" ht="30" customHeight="1" x14ac:dyDescent="0.3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</row>
    <row r="145" spans="1:48" ht="30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</row>
    <row r="146" spans="1:48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</row>
    <row r="147" spans="1:48" ht="30" customHeight="1" x14ac:dyDescent="0.3">
      <c r="A147" s="15" t="s">
        <v>79</v>
      </c>
      <c r="B147" s="13"/>
      <c r="C147" s="13"/>
      <c r="D147" s="13"/>
      <c r="E147" s="14"/>
      <c r="F147" s="14">
        <f>SUMIF(AR125:AR146,"",F125:F146)</f>
        <v>0</v>
      </c>
      <c r="G147" s="14"/>
      <c r="H147" s="14">
        <f>SUMIF(AR125:AR146,"",H125:H146)</f>
        <v>0</v>
      </c>
      <c r="I147" s="14"/>
      <c r="J147" s="14">
        <v>0</v>
      </c>
      <c r="K147" s="14"/>
      <c r="L147" s="14">
        <f>SUMIF(AR125:AR146,"",L125:L146)</f>
        <v>0</v>
      </c>
      <c r="M147" s="13"/>
      <c r="N147" t="s">
        <v>80</v>
      </c>
    </row>
    <row r="148" spans="1:48" ht="30" customHeight="1" x14ac:dyDescent="0.3">
      <c r="A148" s="15" t="s">
        <v>181</v>
      </c>
      <c r="B148" s="15" t="s">
        <v>52</v>
      </c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N148" s="2"/>
      <c r="O148" s="2"/>
      <c r="P148" s="2"/>
      <c r="Q148" s="1" t="s">
        <v>182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 x14ac:dyDescent="0.3">
      <c r="A149" s="15" t="s">
        <v>183</v>
      </c>
      <c r="B149" s="15" t="s">
        <v>184</v>
      </c>
      <c r="C149" s="15" t="s">
        <v>185</v>
      </c>
      <c r="D149" s="13">
        <v>66</v>
      </c>
      <c r="E149" s="14">
        <v>0</v>
      </c>
      <c r="F149" s="14">
        <f>TRUNC(E149*D149, 0)</f>
        <v>0</v>
      </c>
      <c r="G149" s="14">
        <v>0</v>
      </c>
      <c r="H149" s="14">
        <f>TRUNC(G149*D149, 0)</f>
        <v>0</v>
      </c>
      <c r="I149" s="14">
        <v>0</v>
      </c>
      <c r="J149" s="14">
        <f>TRUNC(I149*D149, 0)</f>
        <v>0</v>
      </c>
      <c r="K149" s="14">
        <f t="shared" ref="K149:L152" si="15">TRUNC(E149+G149+I149, 0)</f>
        <v>0</v>
      </c>
      <c r="L149" s="14">
        <f t="shared" si="15"/>
        <v>0</v>
      </c>
      <c r="M149" s="15" t="s">
        <v>186</v>
      </c>
      <c r="N149" s="1" t="s">
        <v>187</v>
      </c>
      <c r="O149" s="1" t="s">
        <v>52</v>
      </c>
      <c r="P149" s="1" t="s">
        <v>52</v>
      </c>
      <c r="Q149" s="1" t="s">
        <v>182</v>
      </c>
      <c r="R149" s="1" t="s">
        <v>64</v>
      </c>
      <c r="S149" s="1" t="s">
        <v>65</v>
      </c>
      <c r="T149" s="1" t="s">
        <v>65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52</v>
      </c>
      <c r="AS149" s="1" t="s">
        <v>52</v>
      </c>
      <c r="AT149" s="2"/>
      <c r="AU149" s="1" t="s">
        <v>188</v>
      </c>
      <c r="AV149" s="2">
        <v>639</v>
      </c>
    </row>
    <row r="150" spans="1:48" ht="30" customHeight="1" x14ac:dyDescent="0.3">
      <c r="A150" s="15" t="s">
        <v>189</v>
      </c>
      <c r="B150" s="15" t="s">
        <v>190</v>
      </c>
      <c r="C150" s="15" t="s">
        <v>191</v>
      </c>
      <c r="D150" s="13">
        <v>6</v>
      </c>
      <c r="E150" s="14">
        <v>0</v>
      </c>
      <c r="F150" s="14">
        <f>TRUNC(E150*D150, 0)</f>
        <v>0</v>
      </c>
      <c r="G150" s="14">
        <v>0</v>
      </c>
      <c r="H150" s="14">
        <f>TRUNC(G150*D150, 0)</f>
        <v>0</v>
      </c>
      <c r="I150" s="14">
        <v>0</v>
      </c>
      <c r="J150" s="14">
        <f>TRUNC(I150*D150, 0)</f>
        <v>0</v>
      </c>
      <c r="K150" s="14">
        <f t="shared" si="15"/>
        <v>0</v>
      </c>
      <c r="L150" s="14">
        <f t="shared" si="15"/>
        <v>0</v>
      </c>
      <c r="M150" s="15" t="s">
        <v>192</v>
      </c>
      <c r="N150" s="1" t="s">
        <v>193</v>
      </c>
      <c r="O150" s="1" t="s">
        <v>52</v>
      </c>
      <c r="P150" s="1" t="s">
        <v>52</v>
      </c>
      <c r="Q150" s="1" t="s">
        <v>182</v>
      </c>
      <c r="R150" s="1" t="s">
        <v>64</v>
      </c>
      <c r="S150" s="1" t="s">
        <v>65</v>
      </c>
      <c r="T150" s="1" t="s">
        <v>65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52</v>
      </c>
      <c r="AS150" s="1" t="s">
        <v>52</v>
      </c>
      <c r="AT150" s="2"/>
      <c r="AU150" s="1" t="s">
        <v>194</v>
      </c>
      <c r="AV150" s="2">
        <v>641</v>
      </c>
    </row>
    <row r="151" spans="1:48" ht="30" customHeight="1" x14ac:dyDescent="0.3">
      <c r="A151" s="15" t="s">
        <v>195</v>
      </c>
      <c r="B151" s="15" t="s">
        <v>196</v>
      </c>
      <c r="C151" s="15" t="s">
        <v>185</v>
      </c>
      <c r="D151" s="13">
        <v>16</v>
      </c>
      <c r="E151" s="14">
        <v>0</v>
      </c>
      <c r="F151" s="14">
        <f>TRUNC(E151*D151, 0)</f>
        <v>0</v>
      </c>
      <c r="G151" s="14">
        <v>0</v>
      </c>
      <c r="H151" s="14">
        <f>TRUNC(G151*D151, 0)</f>
        <v>0</v>
      </c>
      <c r="I151" s="14">
        <v>0</v>
      </c>
      <c r="J151" s="14">
        <f>TRUNC(I151*D151, 0)</f>
        <v>0</v>
      </c>
      <c r="K151" s="14">
        <f t="shared" si="15"/>
        <v>0</v>
      </c>
      <c r="L151" s="14">
        <f t="shared" si="15"/>
        <v>0</v>
      </c>
      <c r="M151" s="15" t="s">
        <v>197</v>
      </c>
      <c r="N151" s="1" t="s">
        <v>198</v>
      </c>
      <c r="O151" s="1" t="s">
        <v>52</v>
      </c>
      <c r="P151" s="1" t="s">
        <v>52</v>
      </c>
      <c r="Q151" s="1" t="s">
        <v>182</v>
      </c>
      <c r="R151" s="1" t="s">
        <v>64</v>
      </c>
      <c r="S151" s="1" t="s">
        <v>65</v>
      </c>
      <c r="T151" s="1" t="s">
        <v>65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52</v>
      </c>
      <c r="AS151" s="1" t="s">
        <v>52</v>
      </c>
      <c r="AT151" s="2"/>
      <c r="AU151" s="1" t="s">
        <v>199</v>
      </c>
      <c r="AV151" s="2">
        <v>418</v>
      </c>
    </row>
    <row r="152" spans="1:48" ht="30" customHeight="1" x14ac:dyDescent="0.3">
      <c r="A152" s="15" t="s">
        <v>200</v>
      </c>
      <c r="B152" s="15" t="s">
        <v>201</v>
      </c>
      <c r="C152" s="15" t="s">
        <v>191</v>
      </c>
      <c r="D152" s="13">
        <v>2</v>
      </c>
      <c r="E152" s="14">
        <v>0</v>
      </c>
      <c r="F152" s="14">
        <f>TRUNC(E152*D152, 0)</f>
        <v>0</v>
      </c>
      <c r="G152" s="14">
        <v>0</v>
      </c>
      <c r="H152" s="14">
        <f>TRUNC(G152*D152, 0)</f>
        <v>0</v>
      </c>
      <c r="I152" s="14">
        <v>0</v>
      </c>
      <c r="J152" s="14">
        <f>TRUNC(I152*D152, 0)</f>
        <v>0</v>
      </c>
      <c r="K152" s="14">
        <f t="shared" si="15"/>
        <v>0</v>
      </c>
      <c r="L152" s="14">
        <f t="shared" si="15"/>
        <v>0</v>
      </c>
      <c r="M152" s="15" t="s">
        <v>202</v>
      </c>
      <c r="N152" s="1" t="s">
        <v>203</v>
      </c>
      <c r="O152" s="1" t="s">
        <v>52</v>
      </c>
      <c r="P152" s="1" t="s">
        <v>52</v>
      </c>
      <c r="Q152" s="1" t="s">
        <v>182</v>
      </c>
      <c r="R152" s="1" t="s">
        <v>64</v>
      </c>
      <c r="S152" s="1" t="s">
        <v>65</v>
      </c>
      <c r="T152" s="1" t="s">
        <v>65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52</v>
      </c>
      <c r="AS152" s="1" t="s">
        <v>52</v>
      </c>
      <c r="AT152" s="2"/>
      <c r="AU152" s="1" t="s">
        <v>204</v>
      </c>
      <c r="AV152" s="2">
        <v>640</v>
      </c>
    </row>
    <row r="153" spans="1:48" ht="30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</row>
    <row r="154" spans="1:48" ht="30" customHeight="1" x14ac:dyDescent="0.3">
      <c r="A154" s="13"/>
      <c r="B154" s="13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</row>
    <row r="155" spans="1:48" ht="30" customHeight="1" x14ac:dyDescent="0.3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</row>
    <row r="156" spans="1:48" ht="30" customHeight="1" x14ac:dyDescent="0.3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</row>
    <row r="157" spans="1:48" ht="30" customHeight="1" x14ac:dyDescent="0.3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</row>
    <row r="158" spans="1:48" ht="30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</row>
    <row r="159" spans="1:48" ht="30" customHeight="1" x14ac:dyDescent="0.3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</row>
    <row r="160" spans="1:48" ht="30" customHeight="1" x14ac:dyDescent="0.3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</row>
    <row r="161" spans="1:48" ht="30" customHeight="1" x14ac:dyDescent="0.3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</row>
    <row r="162" spans="1:48" ht="30" customHeight="1" x14ac:dyDescent="0.3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</row>
    <row r="163" spans="1:48" ht="30" customHeight="1" x14ac:dyDescent="0.3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</row>
    <row r="164" spans="1:48" ht="30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</row>
    <row r="165" spans="1:48" ht="30" customHeight="1" x14ac:dyDescent="0.3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</row>
    <row r="166" spans="1:48" ht="30" customHeight="1" x14ac:dyDescent="0.3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</row>
    <row r="167" spans="1:48" ht="30" customHeight="1" x14ac:dyDescent="0.3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</row>
    <row r="168" spans="1:48" ht="30" customHeight="1" x14ac:dyDescent="0.3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</row>
    <row r="169" spans="1:48" ht="30" customHeight="1" x14ac:dyDescent="0.3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</row>
    <row r="170" spans="1:48" ht="30" customHeight="1" x14ac:dyDescent="0.3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</row>
    <row r="171" spans="1:48" ht="30" customHeight="1" x14ac:dyDescent="0.3">
      <c r="A171" s="15" t="s">
        <v>79</v>
      </c>
      <c r="B171" s="13"/>
      <c r="C171" s="13"/>
      <c r="D171" s="13"/>
      <c r="E171" s="14"/>
      <c r="F171" s="14">
        <f>SUMIF(AR149:AR170,"",F149:F170)</f>
        <v>0</v>
      </c>
      <c r="G171" s="14"/>
      <c r="H171" s="14">
        <f>SUMIF(AR149:AR170,"",H149:H170)</f>
        <v>0</v>
      </c>
      <c r="I171" s="14"/>
      <c r="J171" s="14">
        <f>SUMIF(AR149:AR170,"",J149:J170)</f>
        <v>0</v>
      </c>
      <c r="K171" s="14"/>
      <c r="L171" s="14">
        <f>SUMIF(AR149:AR170,"",L149:L170)</f>
        <v>0</v>
      </c>
      <c r="M171" s="13"/>
      <c r="N171" t="s">
        <v>80</v>
      </c>
    </row>
    <row r="172" spans="1:48" ht="30" customHeight="1" x14ac:dyDescent="0.3">
      <c r="A172" s="15" t="s">
        <v>205</v>
      </c>
      <c r="B172" s="15" t="s">
        <v>52</v>
      </c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N172" s="2"/>
      <c r="O172" s="2"/>
      <c r="P172" s="2"/>
      <c r="Q172" s="1" t="s">
        <v>206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 x14ac:dyDescent="0.3">
      <c r="A173" s="15" t="s">
        <v>207</v>
      </c>
      <c r="B173" s="15" t="s">
        <v>208</v>
      </c>
      <c r="C173" s="15" t="s">
        <v>155</v>
      </c>
      <c r="D173" s="13">
        <v>403</v>
      </c>
      <c r="E173" s="14">
        <v>0</v>
      </c>
      <c r="F173" s="14">
        <f>TRUNC(E173*D173, 0)</f>
        <v>0</v>
      </c>
      <c r="G173" s="14">
        <v>0</v>
      </c>
      <c r="H173" s="14">
        <f>TRUNC(G173*D173, 0)</f>
        <v>0</v>
      </c>
      <c r="I173" s="14">
        <v>0</v>
      </c>
      <c r="J173" s="14">
        <f>TRUNC(I173*D173, 0)</f>
        <v>0</v>
      </c>
      <c r="K173" s="14">
        <f t="shared" ref="K173:L176" si="16">TRUNC(E173+G173+I173, 0)</f>
        <v>0</v>
      </c>
      <c r="L173" s="14">
        <f t="shared" si="16"/>
        <v>0</v>
      </c>
      <c r="M173" s="15" t="s">
        <v>209</v>
      </c>
      <c r="N173" s="1" t="s">
        <v>210</v>
      </c>
      <c r="O173" s="1" t="s">
        <v>52</v>
      </c>
      <c r="P173" s="1" t="s">
        <v>52</v>
      </c>
      <c r="Q173" s="1" t="s">
        <v>206</v>
      </c>
      <c r="R173" s="1" t="s">
        <v>64</v>
      </c>
      <c r="S173" s="1" t="s">
        <v>65</v>
      </c>
      <c r="T173" s="1" t="s">
        <v>65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52</v>
      </c>
      <c r="AS173" s="1" t="s">
        <v>52</v>
      </c>
      <c r="AT173" s="2"/>
      <c r="AU173" s="1" t="s">
        <v>211</v>
      </c>
      <c r="AV173" s="2">
        <v>638</v>
      </c>
    </row>
    <row r="174" spans="1:48" ht="30" customHeight="1" x14ac:dyDescent="0.3">
      <c r="A174" s="15" t="s">
        <v>212</v>
      </c>
      <c r="B174" s="15" t="s">
        <v>213</v>
      </c>
      <c r="C174" s="15" t="s">
        <v>185</v>
      </c>
      <c r="D174" s="13">
        <v>195</v>
      </c>
      <c r="E174" s="14">
        <v>0</v>
      </c>
      <c r="F174" s="14">
        <f>TRUNC(E174*D174, 0)</f>
        <v>0</v>
      </c>
      <c r="G174" s="14">
        <v>0</v>
      </c>
      <c r="H174" s="14">
        <f>TRUNC(G174*D174, 0)</f>
        <v>0</v>
      </c>
      <c r="I174" s="14">
        <v>0</v>
      </c>
      <c r="J174" s="14">
        <f>TRUNC(I174*D174, 0)</f>
        <v>0</v>
      </c>
      <c r="K174" s="14">
        <f t="shared" si="16"/>
        <v>0</v>
      </c>
      <c r="L174" s="14">
        <f t="shared" si="16"/>
        <v>0</v>
      </c>
      <c r="M174" s="15" t="s">
        <v>214</v>
      </c>
      <c r="N174" s="1" t="s">
        <v>215</v>
      </c>
      <c r="O174" s="1" t="s">
        <v>52</v>
      </c>
      <c r="P174" s="1" t="s">
        <v>52</v>
      </c>
      <c r="Q174" s="1" t="s">
        <v>206</v>
      </c>
      <c r="R174" s="1" t="s">
        <v>64</v>
      </c>
      <c r="S174" s="1" t="s">
        <v>65</v>
      </c>
      <c r="T174" s="1" t="s">
        <v>65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52</v>
      </c>
      <c r="AS174" s="1" t="s">
        <v>52</v>
      </c>
      <c r="AT174" s="2"/>
      <c r="AU174" s="1" t="s">
        <v>216</v>
      </c>
      <c r="AV174" s="2">
        <v>416</v>
      </c>
    </row>
    <row r="175" spans="1:48" ht="30" customHeight="1" x14ac:dyDescent="0.3">
      <c r="A175" s="15" t="s">
        <v>217</v>
      </c>
      <c r="B175" s="15" t="s">
        <v>218</v>
      </c>
      <c r="C175" s="15" t="s">
        <v>185</v>
      </c>
      <c r="D175" s="13">
        <v>195</v>
      </c>
      <c r="E175" s="14">
        <v>0</v>
      </c>
      <c r="F175" s="14">
        <f>TRUNC(E175*D175, 0)</f>
        <v>0</v>
      </c>
      <c r="G175" s="14">
        <v>0</v>
      </c>
      <c r="H175" s="14">
        <f>TRUNC(G175*D175, 0)</f>
        <v>0</v>
      </c>
      <c r="I175" s="14">
        <v>0</v>
      </c>
      <c r="J175" s="14">
        <f>TRUNC(I175*D175, 0)</f>
        <v>0</v>
      </c>
      <c r="K175" s="14">
        <f t="shared" si="16"/>
        <v>0</v>
      </c>
      <c r="L175" s="14">
        <f t="shared" si="16"/>
        <v>0</v>
      </c>
      <c r="M175" s="15" t="s">
        <v>219</v>
      </c>
      <c r="N175" s="1" t="s">
        <v>220</v>
      </c>
      <c r="O175" s="1" t="s">
        <v>52</v>
      </c>
      <c r="P175" s="1" t="s">
        <v>52</v>
      </c>
      <c r="Q175" s="1" t="s">
        <v>206</v>
      </c>
      <c r="R175" s="1" t="s">
        <v>64</v>
      </c>
      <c r="S175" s="1" t="s">
        <v>65</v>
      </c>
      <c r="T175" s="1" t="s">
        <v>65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52</v>
      </c>
      <c r="AS175" s="1" t="s">
        <v>52</v>
      </c>
      <c r="AT175" s="2"/>
      <c r="AU175" s="1" t="s">
        <v>221</v>
      </c>
      <c r="AV175" s="2">
        <v>752</v>
      </c>
    </row>
    <row r="176" spans="1:48" ht="30" customHeight="1" x14ac:dyDescent="0.3">
      <c r="A176" s="15" t="s">
        <v>222</v>
      </c>
      <c r="B176" s="15" t="s">
        <v>223</v>
      </c>
      <c r="C176" s="15" t="s">
        <v>185</v>
      </c>
      <c r="D176" s="13">
        <v>390</v>
      </c>
      <c r="E176" s="14">
        <v>0</v>
      </c>
      <c r="F176" s="14">
        <f>TRUNC(E176*D176, 0)</f>
        <v>0</v>
      </c>
      <c r="G176" s="14">
        <v>0</v>
      </c>
      <c r="H176" s="14">
        <f>TRUNC(G176*D176, 0)</f>
        <v>0</v>
      </c>
      <c r="I176" s="14">
        <v>0</v>
      </c>
      <c r="J176" s="14">
        <f>TRUNC(I176*D176, 0)</f>
        <v>0</v>
      </c>
      <c r="K176" s="14">
        <f t="shared" si="16"/>
        <v>0</v>
      </c>
      <c r="L176" s="14">
        <f t="shared" si="16"/>
        <v>0</v>
      </c>
      <c r="M176" s="15" t="s">
        <v>224</v>
      </c>
      <c r="N176" s="1" t="s">
        <v>225</v>
      </c>
      <c r="O176" s="1" t="s">
        <v>52</v>
      </c>
      <c r="P176" s="1" t="s">
        <v>52</v>
      </c>
      <c r="Q176" s="1" t="s">
        <v>206</v>
      </c>
      <c r="R176" s="1" t="s">
        <v>64</v>
      </c>
      <c r="S176" s="1" t="s">
        <v>65</v>
      </c>
      <c r="T176" s="1" t="s">
        <v>65</v>
      </c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1" t="s">
        <v>52</v>
      </c>
      <c r="AS176" s="1" t="s">
        <v>52</v>
      </c>
      <c r="AT176" s="2"/>
      <c r="AU176" s="1" t="s">
        <v>226</v>
      </c>
      <c r="AV176" s="2">
        <v>751</v>
      </c>
    </row>
    <row r="177" spans="1:13" ht="30" customHeight="1" x14ac:dyDescent="0.3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</row>
    <row r="178" spans="1:13" ht="30" customHeight="1" x14ac:dyDescent="0.3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</row>
    <row r="179" spans="1:13" ht="30" customHeight="1" x14ac:dyDescent="0.3">
      <c r="A179" s="13"/>
      <c r="B179" s="13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</row>
    <row r="180" spans="1:13" ht="30" customHeight="1" x14ac:dyDescent="0.3">
      <c r="A180" s="13"/>
      <c r="B180" s="13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</row>
    <row r="181" spans="1:13" ht="30" customHeight="1" x14ac:dyDescent="0.3">
      <c r="A181" s="13"/>
      <c r="B181" s="13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</row>
    <row r="182" spans="1:13" ht="30" customHeight="1" x14ac:dyDescent="0.3">
      <c r="A182" s="13"/>
      <c r="B182" s="13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</row>
    <row r="183" spans="1:13" ht="30" customHeight="1" x14ac:dyDescent="0.3">
      <c r="A183" s="13"/>
      <c r="B183" s="13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</row>
    <row r="184" spans="1:13" ht="30" customHeight="1" x14ac:dyDescent="0.3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</row>
    <row r="185" spans="1:13" ht="30" customHeight="1" x14ac:dyDescent="0.3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</row>
    <row r="186" spans="1:13" ht="30" customHeight="1" x14ac:dyDescent="0.3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</row>
    <row r="187" spans="1:13" ht="30" customHeight="1" x14ac:dyDescent="0.3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</row>
    <row r="188" spans="1:13" ht="30" customHeight="1" x14ac:dyDescent="0.3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</row>
    <row r="189" spans="1:13" ht="30" customHeight="1" x14ac:dyDescent="0.3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</row>
    <row r="190" spans="1:13" ht="30" customHeight="1" x14ac:dyDescent="0.3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</row>
    <row r="191" spans="1:13" ht="30" customHeight="1" x14ac:dyDescent="0.3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</row>
    <row r="192" spans="1:13" ht="30" customHeight="1" x14ac:dyDescent="0.3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</row>
    <row r="193" spans="1:14" ht="30" customHeight="1" x14ac:dyDescent="0.3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</row>
    <row r="194" spans="1:14" ht="30" customHeight="1" x14ac:dyDescent="0.3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</row>
    <row r="195" spans="1:14" ht="30" customHeight="1" x14ac:dyDescent="0.3">
      <c r="A195" s="15" t="s">
        <v>79</v>
      </c>
      <c r="B195" s="13"/>
      <c r="C195" s="13"/>
      <c r="D195" s="13"/>
      <c r="E195" s="14"/>
      <c r="F195" s="14">
        <f>SUMIF(AR173:AR194,"",F173:F194)</f>
        <v>0</v>
      </c>
      <c r="G195" s="14"/>
      <c r="H195" s="14">
        <f>SUMIF(AR173:AR194,"",H173:H194)</f>
        <v>0</v>
      </c>
      <c r="I195" s="14"/>
      <c r="J195" s="14">
        <f>SUMIF(AR173:AR194,"",J173:J194)</f>
        <v>0</v>
      </c>
      <c r="K195" s="14"/>
      <c r="L195" s="14">
        <f>SUMIF(AR173:AR194,"",L173:L194)</f>
        <v>0</v>
      </c>
      <c r="M195" s="13"/>
      <c r="N195" t="s">
        <v>80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공종별집계표(조경)</vt:lpstr>
      <vt:lpstr>공종별내역서(조경)</vt:lpstr>
      <vt:lpstr>Sheet1</vt:lpstr>
      <vt:lpstr>'공종별내역서(조경)'!Print_Area</vt:lpstr>
      <vt:lpstr>'공종별집계표(조경)'!Print_Area</vt:lpstr>
      <vt:lpstr>'공종별내역서(조경)'!Print_Titles</vt:lpstr>
      <vt:lpstr>'공종별집계표(조경)'!Print_Titles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hhlee</cp:lastModifiedBy>
  <cp:lastPrinted>2025-06-18T10:37:12Z</cp:lastPrinted>
  <dcterms:created xsi:type="dcterms:W3CDTF">2025-05-09T01:21:19Z</dcterms:created>
  <dcterms:modified xsi:type="dcterms:W3CDTF">2025-07-03T06:54:29Z</dcterms:modified>
</cp:coreProperties>
</file>