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570" windowHeight="9855" firstSheet="1" activeTab="1"/>
  </bookViews>
  <sheets>
    <sheet name="총괄집계표(통합) (2)" sheetId="18" r:id="rId1"/>
    <sheet name="원가-건축(+조경.토목.기계)" sheetId="11" r:id="rId2"/>
    <sheet name="직접공사비-건축(+조경.토목.기계)" sheetId="15" r:id="rId3"/>
    <sheet name="집계표 (건축)" sheetId="13" r:id="rId4"/>
    <sheet name="공종별집계표(건축)" sheetId="9" r:id="rId5"/>
    <sheet name="내역서(건축)" sheetId="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">"="</definedName>
    <definedName name="___________q45" localSheetId="0">{"'용역비'!$A$4:$C$8"}</definedName>
    <definedName name="___________q45">{"'용역비'!$A$4:$C$8"}</definedName>
    <definedName name="_________q45" localSheetId="0">{"'용역비'!$A$4:$C$8"}</definedName>
    <definedName name="_________q45">{"'용역비'!$A$4:$C$8"}</definedName>
    <definedName name="_______q45" localSheetId="0">{"'용역비'!$A$4:$C$8"}</definedName>
    <definedName name="_______q45">{"'용역비'!$A$4:$C$8"}</definedName>
    <definedName name="______q45" localSheetId="0">{"'용역비'!$A$4:$C$8"}</definedName>
    <definedName name="______q45">{"'용역비'!$A$4:$C$8"}</definedName>
    <definedName name="_____q45" localSheetId="0">{"'용역비'!$A$4:$C$8"}</definedName>
    <definedName name="_____q45">{"'용역비'!$A$4:$C$8"}</definedName>
    <definedName name="____q45" localSheetId="0">{"'용역비'!$A$4:$C$8"}</definedName>
    <definedName name="____q45">{"'용역비'!$A$4:$C$8"}</definedName>
    <definedName name="___q45" localSheetId="0">{"'용역비'!$A$4:$C$8"}</definedName>
    <definedName name="___q45">{"'용역비'!$A$4:$C$8"}</definedName>
    <definedName name="__DemandLoad">TRUE</definedName>
    <definedName name="__IntlFixup">TRUE</definedName>
    <definedName name="__q45" localSheetId="0">{"'용역비'!$A$4:$C$8"}</definedName>
    <definedName name="__q45">{"'용역비'!$A$4:$C$8"}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[1]단위수량!#REF!</definedName>
    <definedName name="_50억이상">[1]단위수량!#REF!</definedName>
    <definedName name="_5억원미만" localSheetId="0">[1]단위수량!#REF!</definedName>
    <definedName name="_5억원미만">[1]단위수량!#REF!</definedName>
    <definedName name="_5억이상_50억원미만" localSheetId="0">[1]단위수량!#REF!</definedName>
    <definedName name="_5억이상_50억원미만">[1]단위수량!#REF!</definedName>
    <definedName name="_5월" localSheetId="0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'[2]토목-물가'!#REF!</definedName>
    <definedName name="_Fill" hidden="1">[3]날개벽수량표!#REF!</definedName>
    <definedName name="_Key1" localSheetId="0" hidden="1">'[2]토목-물가'!#REF!</definedName>
    <definedName name="_Key1" hidden="1">'[2]토목-물가'!#REF!</definedName>
    <definedName name="_Order1" localSheetId="0" hidden="1">0</definedName>
    <definedName name="_Order1">255</definedName>
    <definedName name="_Order2" localSheetId="0" hidden="1">0</definedName>
    <definedName name="_Order2">255</definedName>
    <definedName name="_q45" localSheetId="0">{"'용역비'!$A$4:$C$8"}</definedName>
    <definedName name="_q45">{"'용역비'!$A$4:$C$8"}</definedName>
    <definedName name="_Regression_Int">1</definedName>
    <definedName name="_tt1">"tt1"</definedName>
    <definedName name="\0">#N/A</definedName>
    <definedName name="\a">#N/A</definedName>
    <definedName name="\b">#N/A</definedName>
    <definedName name="\c">#N/A</definedName>
    <definedName name="\d">#N/A</definedName>
    <definedName name="\e">#N/A</definedName>
    <definedName name="\m">#N/A</definedName>
    <definedName name="\p">#N/A</definedName>
    <definedName name="\s">#N/A</definedName>
    <definedName name="\z">#N/A</definedName>
    <definedName name="a">[0]!집</definedName>
    <definedName name="aaa." localSheetId="0">#REF!</definedName>
    <definedName name="aaa.">#REF!</definedName>
    <definedName name="aaaa" localSheetId="1">BlankMacro1</definedName>
    <definedName name="aaaa" localSheetId="0">BlankMacro1</definedName>
    <definedName name="aaaa">BlankMacro1</definedName>
    <definedName name="AAAAA">AAAAA</definedName>
    <definedName name="aaaaaaa" localSheetId="0">{"Book1","상동3BL옥외설계계산서(1차검토분).xls"}</definedName>
    <definedName name="aaaaaaa">{"Book1","상동3BL옥외설계계산서(1차검토분).xls"}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dfvvv" localSheetId="0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ÀÎ¼â" localSheetId="0">[4]!ÀÎ¼â</definedName>
    <definedName name="ÀÎ¼â">[4]!ÀÎ¼â</definedName>
    <definedName name="anscount">1</definedName>
    <definedName name="Áö¿ì±â" localSheetId="0">[4]!Áö¿ì±â</definedName>
    <definedName name="Áö¿ì±â">[4]!Áö¿ì±â</definedName>
    <definedName name="ART" localSheetId="0">#REF!</definedName>
    <definedName name="ART">#REF!</definedName>
    <definedName name="asfwe" localSheetId="0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wer" localSheetId="0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cgmh" localSheetId="0">{"'용역비'!$A$4:$C$8"}</definedName>
    <definedName name="cgmh">{"'용역비'!$A$4:$C$8"}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cxee" localSheetId="0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D" localSheetId="0">BlankMacro1</definedName>
    <definedName name="D">BlankMacro1</definedName>
    <definedName name="DANGA">'[5]Y-WORK'!$D$19:$D$19,'[5]Y-WORK'!$F$19:$BD$19</definedName>
    <definedName name="_xlnm.Database" localSheetId="0">#REF!</definedName>
    <definedName name="_xlnm.Database">#REF!</definedName>
    <definedName name="database2" localSheetId="2">#REF!</definedName>
    <definedName name="database2" localSheetId="0">#REF!</definedName>
    <definedName name="database2">#REF!</definedName>
    <definedName name="dd" localSheetId="0">BlankMacro1</definedName>
    <definedName name="dd">BlankMacro1</definedName>
    <definedName name="DDD" localSheetId="0">#REF!</definedName>
    <definedName name="DDD">#REF!</definedName>
    <definedName name="DDDDA" localSheetId="1">BlankMacro1</definedName>
    <definedName name="DDDDA" localSheetId="0">BlankMacro1</definedName>
    <definedName name="DDDDA">BlankMacro1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rwr" localSheetId="0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fwer" localSheetId="0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hj" localSheetId="0">{"'용역비'!$A$4:$C$8"}</definedName>
    <definedName name="dhj">{"'용역비'!$A$4:$C$8"}</definedName>
    <definedName name="dhtn" localSheetId="0">#REF!</definedName>
    <definedName name="dhtn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ocument_array" localSheetId="0">{"서울냉천 3차( 5. 6-7).xls","Sheet1"}</definedName>
    <definedName name="Document_array">{"서울냉천 3차( 5. 6-7).xls","Sheet1"}</definedName>
    <definedName name="DS" localSheetId="0">BlankMacro1</definedName>
    <definedName name="DS">BlankMacro1</definedName>
    <definedName name="dsds">[6]DATA1!$A$3:$B$9</definedName>
    <definedName name="DW" localSheetId="0">{"'용역비'!$A$4:$C$8"}</definedName>
    <definedName name="DW">{"'용역비'!$A$4:$C$8"}</definedName>
    <definedName name="DWS" localSheetId="0">BlankMacro1</definedName>
    <definedName name="DWS">BlankMacro1</definedName>
    <definedName name="E" localSheetId="0">BlankMacro1</definedName>
    <definedName name="E">BlankMacro1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FG" localSheetId="0">{"'용역비'!$A$4:$C$8"}</definedName>
    <definedName name="EFG">{"'용역비'!$A$4:$C$8"}</definedName>
    <definedName name="EGE" localSheetId="0">{"'용역비'!$A$4:$C$8"}</definedName>
    <definedName name="EGE">{"'용역비'!$A$4:$C$8"}</definedName>
    <definedName name="ELG" localSheetId="0">#REF!</definedName>
    <definedName name="ELG">#REF!</definedName>
    <definedName name="ertyertye" localSheetId="0">{"'용역비'!$A$4:$C$8"}</definedName>
    <definedName name="ertyertye">{"'용역비'!$A$4:$C$8"}</definedName>
    <definedName name="ETYETY" localSheetId="0">{"'용역비'!$A$4:$C$8"}</definedName>
    <definedName name="ETYETY">{"'용역비'!$A$4:$C$8"}</definedName>
    <definedName name="etyj" localSheetId="0">{"'용역비'!$A$4:$C$8"}</definedName>
    <definedName name="etyj">{"'용역비'!$A$4:$C$8"}</definedName>
    <definedName name="etyjj" localSheetId="0">{"'용역비'!$A$4:$C$8"}</definedName>
    <definedName name="etyjj">{"'용역비'!$A$4:$C$8"}</definedName>
    <definedName name="ETYJTYJ" localSheetId="0">{"'용역비'!$A$4:$C$8"}</definedName>
    <definedName name="ETYJTYJ">{"'용역비'!$A$4:$C$8"}</definedName>
    <definedName name="EWEF">[0]!EWEF</definedName>
    <definedName name="EWQ" localSheetId="0">'총괄집계표(통합) (2)'!EWQ</definedName>
    <definedName name="ewq">{"'Firr(선)'!$AS$1:$AY$62","'Firr(사)'!$AS$1:$AY$62","'Firr(회)'!$AS$1:$AY$62","'Firr(선)'!$L$1:$V$62","'Firr(사)'!$L$1:$V$62","'Firr(회)'!$L$1:$V$62"}</definedName>
    <definedName name="EXE" localSheetId="0">BlankMacro1</definedName>
    <definedName name="EXE">BlankMacro1</definedName>
    <definedName name="f">[0]!f</definedName>
    <definedName name="FILENAME" localSheetId="0">#REF!</definedName>
    <definedName name="FILENAME">#REF!</definedName>
    <definedName name="FIX" localSheetId="0">#REF!</definedName>
    <definedName name="FIX">#REF!</definedName>
    <definedName name="FK" localSheetId="0">{"'용역비'!$A$4:$C$8"}</definedName>
    <definedName name="FK">{"'용역비'!$A$4:$C$8"}</definedName>
    <definedName name="g">[0]!g</definedName>
    <definedName name="gcfj" localSheetId="1">BlankMacro1</definedName>
    <definedName name="gcfj" localSheetId="0">BlankMacro1</definedName>
    <definedName name="gcfj">BlankMacro1</definedName>
    <definedName name="GG" localSheetId="0">BlankMacro1</definedName>
    <definedName name="GG">BlankMacro1</definedName>
    <definedName name="GGG" localSheetId="0">BlankMacro1</definedName>
    <definedName name="GGG">BlankMacro1</definedName>
    <definedName name="GGGGG" localSheetId="0">{"Book1","상동3BL옥외설계계산서(1차검토분).xls"}</definedName>
    <definedName name="GGGGG">{"Book1","상동3BL옥외설계계산서(1차검토분).xls"}</definedName>
    <definedName name="h">[0]!h</definedName>
    <definedName name="HH">[7]정부노임단가!$A$5:$F$215</definedName>
    <definedName name="HSGS">[8]DATA1!$A$3:$B$9</definedName>
    <definedName name="HSGS1">[9]DATA1!$A$3:$B$9</definedName>
    <definedName name="HSGS2">[10]DATA1!$A$3:$B$9</definedName>
    <definedName name="HSR" localSheetId="0">{"'용역비'!$A$4:$C$8"}</definedName>
    <definedName name="HSR">{"'용역비'!$A$4:$C$8"}</definedName>
    <definedName name="HTML_CodePage">949</definedName>
    <definedName name="HTML_Control" localSheetId="0">{"'제조(순번)'!$A$386:$A$387","'제조(순번)'!$A$1:$H$399"}</definedName>
    <definedName name="HTML_Control">{"'제조(순번)'!$A$386:$A$387","'제조(순번)'!$A$1:$H$399"}</definedName>
    <definedName name="HTML_Description">""</definedName>
    <definedName name="HTML_Email">""</definedName>
    <definedName name="HTML_Header">"공사부문시중노임단가"</definedName>
    <definedName name="HTML_LastUpdate">"01-09-01"</definedName>
    <definedName name="HTML_LineAfter">FALSE</definedName>
    <definedName name="HTML_LineBefore">FALSE</definedName>
    <definedName name="HTML_Name">"동양경제연구원"</definedName>
    <definedName name="HTML_OBDlg2">TRUE</definedName>
    <definedName name="HTML_OBDlg4">TRUE</definedName>
    <definedName name="HTML_OS">0</definedName>
    <definedName name="HTML_PathFile">"C:\자료방\시중노임단가\2001년\MyHTML.htm"</definedName>
    <definedName name="HTML_Title">"공사부문-시중노임단가(2001)"</definedName>
    <definedName name="ID">'[5]Y-WORK'!$I$327:$I$539,'[5]Y-WORK'!$I$551:$I$584</definedName>
    <definedName name="IIII" localSheetId="1">BlankMacro1</definedName>
    <definedName name="IIII" localSheetId="0">BlankMacro1</definedName>
    <definedName name="IIII">BlankMacro1</definedName>
    <definedName name="IOI" localSheetId="0">{"'용역비'!$A$4:$C$8"}</definedName>
    <definedName name="IOI">{"'용역비'!$A$4:$C$8"}</definedName>
    <definedName name="j">[0]!j</definedName>
    <definedName name="J_K" localSheetId="0">#REF!</definedName>
    <definedName name="J_K">#REF!</definedName>
    <definedName name="J_L" localSheetId="0">#REF!</definedName>
    <definedName name="J_L">#REF!</definedName>
    <definedName name="J_M" localSheetId="0">#REF!</definedName>
    <definedName name="J_M">#REF!</definedName>
    <definedName name="JH">[11]정부노임단가!$A$5:$F$215</definedName>
    <definedName name="jhj" localSheetId="0">#REF!</definedName>
    <definedName name="jhj">#REF!</definedName>
    <definedName name="JJ">[12]정부노임단가!$A$5:$F$215</definedName>
    <definedName name="k">[0]!k</definedName>
    <definedName name="K2_" localSheetId="0">#REF!</definedName>
    <definedName name="K2_">#REF!</definedName>
    <definedName name="KK">[11]정부노임단가!$A$5:$F$215</definedName>
    <definedName name="KKKK" localSheetId="1">BlankMacro1</definedName>
    <definedName name="KKKK" localSheetId="0">BlankMacro1</definedName>
    <definedName name="KKKK">BlankMacro1</definedName>
    <definedName name="l">[0]!l</definedName>
    <definedName name="LGK" localSheetId="1">BlankMacro1</definedName>
    <definedName name="LGK" localSheetId="0">BlankMacro1</definedName>
    <definedName name="LGK">BlankMacro1</definedName>
    <definedName name="li" localSheetId="0">{"'용역비'!$A$4:$C$8"}</definedName>
    <definedName name="li">{"'용역비'!$A$4:$C$8"}</definedName>
    <definedName name="light">"Picture 1"</definedName>
    <definedName name="M">#N/A</definedName>
    <definedName name="Macro1" localSheetId="0">[13]!Macro1</definedName>
    <definedName name="Macro1">[13]!Macro1</definedName>
    <definedName name="Macro10" localSheetId="0">[13]!Macro10</definedName>
    <definedName name="Macro10">[13]!Macro10</definedName>
    <definedName name="Macro11" localSheetId="0">[13]!Macro11</definedName>
    <definedName name="Macro11">[13]!Macro11</definedName>
    <definedName name="Macro12" localSheetId="0">[13]!Macro12</definedName>
    <definedName name="Macro12">[13]!Macro12</definedName>
    <definedName name="Macro13" localSheetId="0">[13]!Macro13</definedName>
    <definedName name="Macro13">[13]!Macro13</definedName>
    <definedName name="Macro14" localSheetId="0">[13]!Macro14</definedName>
    <definedName name="Macro14">[13]!Macro14</definedName>
    <definedName name="Macro2" localSheetId="0">[13]!Macro2</definedName>
    <definedName name="Macro2">[13]!Macro2</definedName>
    <definedName name="Macro3" localSheetId="0">[13]!Macro3</definedName>
    <definedName name="Macro3">[13]!Macro3</definedName>
    <definedName name="Macro4" localSheetId="0">[13]!Macro4</definedName>
    <definedName name="Macro4">[13]!Macro4</definedName>
    <definedName name="Macro5" localSheetId="0">[13]!Macro5</definedName>
    <definedName name="Macro5">[13]!Macro5</definedName>
    <definedName name="Macro6" localSheetId="0">[13]!Macro6</definedName>
    <definedName name="Macro6">[13]!Macro6</definedName>
    <definedName name="Macro7" localSheetId="0">[13]!Macro7</definedName>
    <definedName name="Macro7">[13]!Macro7</definedName>
    <definedName name="Macro8" localSheetId="0">[13]!Macro8</definedName>
    <definedName name="Macro8">[13]!Macro8</definedName>
    <definedName name="Macro9" localSheetId="0">[13]!Macro9</definedName>
    <definedName name="Macro9">[13]!Macro9</definedName>
    <definedName name="MCB" localSheetId="0">#REF!</definedName>
    <definedName name="MCB">#REF!</definedName>
    <definedName name="MIN.XLS" localSheetId="0">[14]!복사</definedName>
    <definedName name="MIN.XLS">[14]!복사</definedName>
    <definedName name="MMHH" localSheetId="1">BlankMacro1</definedName>
    <definedName name="MMHH" localSheetId="0">BlankMacro1</definedName>
    <definedName name="MMHH">BlankMacro1</definedName>
    <definedName name="MMMM" localSheetId="1">BlankMacro1</definedName>
    <definedName name="MMMM" localSheetId="0">BlankMacro1</definedName>
    <definedName name="MMMM">BlankMacro1</definedName>
    <definedName name="MNHL">[13]Sheet1!$A$4:$H$5</definedName>
    <definedName name="Module4.Macro3">[0]!Module4.Macro3</definedName>
    <definedName name="Module6.Macro4">[0]!Module6.Macro4</definedName>
    <definedName name="MONEY">'[5]Y-WORK'!$F$21:$M$539,'[5]Y-WORK'!$F$551:$M$584</definedName>
    <definedName name="monitor" localSheetId="0">#REF!</definedName>
    <definedName name="monitor">#REF!</definedName>
    <definedName name="n">[0]!n</definedName>
    <definedName name="nnn" localSheetId="1">BlankMacro1</definedName>
    <definedName name="nnn" localSheetId="0">BlankMacro1</definedName>
    <definedName name="nnn">BlankMacro1</definedName>
    <definedName name="NO." localSheetId="0">#REF!</definedName>
    <definedName name="NO.">#REF!</definedName>
    <definedName name="OIL" localSheetId="0">{"'용역비'!$A$4:$C$8"}</definedName>
    <definedName name="OIL">{"'용역비'!$A$4:$C$8"}</definedName>
    <definedName name="oiuytre" localSheetId="1">BlankMacro1</definedName>
    <definedName name="oiuytre" localSheetId="0">BlankMacro1</definedName>
    <definedName name="oiuytre">BlankMacro1</definedName>
    <definedName name="ooo" localSheetId="1">BlankMacro1</definedName>
    <definedName name="ooo" localSheetId="0">BlankMacro1</definedName>
    <definedName name="ooo">BlankMacro1</definedName>
    <definedName name="P33A">"Picture 2"</definedName>
    <definedName name="PAC">#N/A</definedName>
    <definedName name="PACB">#N/A</definedName>
    <definedName name="PACC">#N/A</definedName>
    <definedName name="PACD">#N/A</definedName>
    <definedName name="PARCA">#N/A</definedName>
    <definedName name="pi">3.141592654</definedName>
    <definedName name="PP" localSheetId="0">#REF!,#REF!,#REF!,#REF!,#REF!,#REF!,#REF!,#REF!,#REF!,#REF!,#REF!,#REF!,#REF!,#REF!,#REF!</definedName>
    <definedName name="PP">#REF!,#REF!,#REF!,#REF!,#REF!,#REF!,#REF!,#REF!,#REF!,#REF!,#REF!,#REF!,#REF!,#REF!,#REF!</definedName>
    <definedName name="PQ점수">"Dialog Frame 1"</definedName>
    <definedName name="_xlnm.Print_Area" localSheetId="4">'공종별집계표(건축)'!$A$1:$M$48</definedName>
    <definedName name="_xlnm.Print_Area" localSheetId="5">'내역서(건축)'!$A$1:$M$963</definedName>
    <definedName name="_xlnm.Print_Area" localSheetId="1">'원가-건축(+조경.토목.기계)'!$A$1:$N$35</definedName>
    <definedName name="_xlnm.Print_Area" localSheetId="2">'직접공사비-건축(+조경.토목.기계)'!$A$1:$G$25</definedName>
    <definedName name="_xlnm.Print_Area" localSheetId="3">'집계표 (건축)'!$A$1:$M$27</definedName>
    <definedName name="_xlnm.Print_Area" localSheetId="0">'총괄집계표(통합) (2)'!$A$1:$H$20</definedName>
    <definedName name="_xlnm.Print_Area">#N/A</definedName>
    <definedName name="Print_Area_MI" localSheetId="0">[15]물가시세!#REF!</definedName>
    <definedName name="Print_Area_MI">[15]물가시세!#REF!</definedName>
    <definedName name="print_titil" localSheetId="0">#REF!</definedName>
    <definedName name="print_titil">#REF!</definedName>
    <definedName name="_xlnm.Print_Titles" localSheetId="4">'공종별집계표(건축)'!$1:$4</definedName>
    <definedName name="_xlnm.Print_Titles" localSheetId="5">'내역서(건축)'!$1:$3</definedName>
    <definedName name="_xlnm.Print_Titles" localSheetId="3">'집계표 (건축)'!$1:$4</definedName>
    <definedName name="_xlnm.Print_Titles" localSheetId="0">#REF!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1">BlankMacro1</definedName>
    <definedName name="Q" localSheetId="0">BlankMacro1</definedName>
    <definedName name="Q">BlankMacro1</definedName>
    <definedName name="q234562456" localSheetId="0">{"'용역비'!$A$4:$C$8"}</definedName>
    <definedName name="q234562456">{"'용역비'!$A$4:$C$8"}</definedName>
    <definedName name="QE" localSheetId="0">BlankMacro1</definedName>
    <definedName name="QE">BlankMacro1</definedName>
    <definedName name="qqq" localSheetId="0">{"서울냉천 3차( 5. 6-7).xls","Sheet1"}</definedName>
    <definedName name="qqq">{"서울냉천 3차( 5. 6-7).xls","Sheet1"}</definedName>
    <definedName name="QR" localSheetId="0">BlankMacro1</definedName>
    <definedName name="QR">BlankMacro1</definedName>
    <definedName name="qsdf" localSheetId="0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tw" localSheetId="1">BlankMacro1</definedName>
    <definedName name="qtw" localSheetId="0">BlankMacro1</definedName>
    <definedName name="qtw">BlankMacro1</definedName>
    <definedName name="QW" localSheetId="0">BlankMacro1</definedName>
    <definedName name="QW">BlankMacro1</definedName>
    <definedName name="QWE" localSheetId="0">BlankMacro1</definedName>
    <definedName name="QWE">BlankMacro1</definedName>
    <definedName name="QWEQ">[0]!QWEQ</definedName>
    <definedName name="qyk" localSheetId="0">{"'용역비'!$A$4:$C$8"}</definedName>
    <definedName name="qyk">{"'용역비'!$A$4:$C$8"}</definedName>
    <definedName name="_xlnm.Recorder" localSheetId="0">#REF!</definedName>
    <definedName name="_xlnm.Recorder">#REF!</definedName>
    <definedName name="REFF" localSheetId="0">#REF!</definedName>
    <definedName name="REFF">#REF!</definedName>
    <definedName name="rettw" localSheetId="1">BlankMacro1</definedName>
    <definedName name="rettw" localSheetId="0">BlankMacro1</definedName>
    <definedName name="rettw">BlankMacro1</definedName>
    <definedName name="RF" localSheetId="1">BlankMacro1</definedName>
    <definedName name="RF" localSheetId="0">BlankMacro1</definedName>
    <definedName name="RF">BlankMacro1</definedName>
    <definedName name="rfa" localSheetId="1">BlankMacro1</definedName>
    <definedName name="rfa" localSheetId="0">BlankMacro1</definedName>
    <definedName name="rfa">BlankMacro1</definedName>
    <definedName name="RH" localSheetId="0">{"'용역비'!$A$4:$C$8"}</definedName>
    <definedName name="RH">{"'용역비'!$A$4:$C$8"}</definedName>
    <definedName name="RJRJ" localSheetId="1">BlankMacro1</definedName>
    <definedName name="RJRJ" localSheetId="0">BlankMacro1</definedName>
    <definedName name="RJRJ">BlankMacro1</definedName>
    <definedName name="RJRKJRKJR" localSheetId="1">BlankMacro1</definedName>
    <definedName name="RJRKJRKJR" localSheetId="0">BlankMacro1</definedName>
    <definedName name="RJRKJRKJR">BlankMacro1</definedName>
    <definedName name="RLTJD" localSheetId="1">BlankMacro1</definedName>
    <definedName name="RLTJD" localSheetId="0">BlankMacro1</definedName>
    <definedName name="RLTJD">BlankMacro1</definedName>
    <definedName name="Royalty" hidden="1">{#N/A,#N/A,FALSE,"Sheet1"}</definedName>
    <definedName name="Royalty1" localSheetId="0">#REF!</definedName>
    <definedName name="Royalty1">#REF!</definedName>
    <definedName name="RTGH" localSheetId="0">{"'용역비'!$A$4:$C$8"}</definedName>
    <definedName name="RTGH">{"'용역비'!$A$4:$C$8"}</definedName>
    <definedName name="rth" localSheetId="0">{"'용역비'!$A$4:$C$8"}</definedName>
    <definedName name="rth">{"'용역비'!$A$4:$C$8"}</definedName>
    <definedName name="rtttt" localSheetId="1">BlankMacro1</definedName>
    <definedName name="rtttt" localSheetId="0">BlankMacro1</definedName>
    <definedName name="rtttt">BlankMacro1</definedName>
    <definedName name="rtttttttt" localSheetId="1">BlankMacro1</definedName>
    <definedName name="rtttttttt" localSheetId="0">BlankMacro1</definedName>
    <definedName name="rtttttttt">BlankMacro1</definedName>
    <definedName name="RYUIRYU" localSheetId="0">{"'용역비'!$A$4:$C$8"}</definedName>
    <definedName name="RYUIRYU">{"'용역비'!$A$4:$C$8"}</definedName>
    <definedName name="ryuk" localSheetId="0">{"'용역비'!$A$4:$C$8"}</definedName>
    <definedName name="ryuk">{"'용역비'!$A$4:$C$8"}</definedName>
    <definedName name="s">#N/A</definedName>
    <definedName name="SAV">#N/A</definedName>
    <definedName name="SDAS" localSheetId="0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ryhj" localSheetId="0">{"'용역비'!$A$4:$C$8"}</definedName>
    <definedName name="sdryhj">{"'용역비'!$A$4:$C$8"}</definedName>
    <definedName name="SE" localSheetId="0">{"'용역비'!$A$4:$C$8"}</definedName>
    <definedName name="SE">{"'용역비'!$A$4:$C$8"}</definedName>
    <definedName name="size" localSheetId="0">#REF!</definedName>
    <definedName name="size">#REF!</definedName>
    <definedName name="skt" localSheetId="1">BlankMacro1</definedName>
    <definedName name="skt" localSheetId="0">BlankMacro1</definedName>
    <definedName name="skt">BlankMacro1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rth" localSheetId="0">{"'용역비'!$A$4:$C$8"}</definedName>
    <definedName name="srth">{"'용역비'!$A$4:$C$8"}</definedName>
    <definedName name="SSD" localSheetId="0">{"'Sheet1'!$A$4:$M$21","'Sheet1'!$J$17:$K$19"}</definedName>
    <definedName name="SSD">{"'Sheet1'!$A$4:$M$21","'Sheet1'!$J$17:$K$19"}</definedName>
    <definedName name="sssss" localSheetId="1">BlankMacro1</definedName>
    <definedName name="sssss" localSheetId="0">BlankMacro1</definedName>
    <definedName name="sssss">BlankMacro1</definedName>
    <definedName name="STS" localSheetId="0">{"'용역비'!$A$4:$C$8"}</definedName>
    <definedName name="STS">{"'용역비'!$A$4:$C$8"}</definedName>
    <definedName name="SUM" localSheetId="0">#REF!</definedName>
    <definedName name="SUM">#REF!</definedName>
    <definedName name="t" localSheetId="1">BlankMacro1</definedName>
    <definedName name="t" localSheetId="0">BlankMacro1</definedName>
    <definedName name="t">BlankMacro1</definedName>
    <definedName name="table_arch" localSheetId="0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EYJ" localSheetId="0">{"'용역비'!$A$4:$C$8"}</definedName>
    <definedName name="TEYJ">{"'용역비'!$A$4:$C$8"}</definedName>
    <definedName name="TFUI" localSheetId="0">{"'용역비'!$A$4:$C$8"}</definedName>
    <definedName name="TFUI">{"'용역비'!$A$4:$C$8"}</definedName>
    <definedName name="TITLES_PRINT" localSheetId="0">#REF!</definedName>
    <definedName name="TITLES_PRINT">#REF!</definedName>
    <definedName name="TJHKLHGF" localSheetId="1">BlankMacro1</definedName>
    <definedName name="TJHKLHGF" localSheetId="0">BlankMacro1</definedName>
    <definedName name="TJHKLHGF">BlankMacro1</definedName>
    <definedName name="TOP">#N/A</definedName>
    <definedName name="TTTT" localSheetId="1">BlankMacro1</definedName>
    <definedName name="TTTT" localSheetId="0">BlankMacro1</definedName>
    <definedName name="TTTT">BlankMacro1</definedName>
    <definedName name="tu" localSheetId="0">{"'용역비'!$A$4:$C$8"}</definedName>
    <definedName name="tu">{"'용역비'!$A$4:$C$8"}</definedName>
    <definedName name="tuilol" localSheetId="0">{"'용역비'!$A$4:$C$8"}</definedName>
    <definedName name="tuilol">{"'용역비'!$A$4:$C$8"}</definedName>
    <definedName name="TUIO" localSheetId="0">{"'용역비'!$A$4:$C$8"}</definedName>
    <definedName name="TUIO">{"'용역비'!$A$4:$C$8"}</definedName>
    <definedName name="TUIO.L" localSheetId="0">{"'용역비'!$A$4:$C$8"}</definedName>
    <definedName name="TUIO.L">{"'용역비'!$A$4:$C$8"}</definedName>
    <definedName name="TUIOTUI" localSheetId="0">{"'용역비'!$A$4:$C$8"}</definedName>
    <definedName name="TUIOTUI">{"'용역비'!$A$4:$C$8"}</definedName>
    <definedName name="TV" localSheetId="1">BlankMacro1</definedName>
    <definedName name="TV" localSheetId="0">BlankMacro1</definedName>
    <definedName name="TV">BlankMacro1</definedName>
    <definedName name="TYJ" localSheetId="0">{"'용역비'!$A$4:$C$8"}</definedName>
    <definedName name="TYJ">{"'용역비'!$A$4:$C$8"}</definedName>
    <definedName name="tyje" localSheetId="0">{"'용역비'!$A$4:$C$8"}</definedName>
    <definedName name="tyje">{"'용역비'!$A$4:$C$8"}</definedName>
    <definedName name="tyjet" localSheetId="0">{"'용역비'!$A$4:$C$8"}</definedName>
    <definedName name="tyjet">{"'용역비'!$A$4:$C$8"}</definedName>
    <definedName name="tyu" localSheetId="0">{"'용역비'!$A$4:$C$8"}</definedName>
    <definedName name="tyu">{"'용역비'!$A$4:$C$8"}</definedName>
    <definedName name="ulo" localSheetId="0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 localSheetId="0">{"'용역비'!$A$4:$C$8"}</definedName>
    <definedName name="UTI">{"'용역비'!$A$4:$C$8"}</definedName>
    <definedName name="UTIOL" localSheetId="0">{"'용역비'!$A$4:$C$8"}</definedName>
    <definedName name="UTIOL">{"'용역비'!$A$4:$C$8"}</definedName>
    <definedName name="UUUUU" localSheetId="1">BlankMacro1</definedName>
    <definedName name="UUUUU" localSheetId="0">BlankMacro1</definedName>
    <definedName name="UUUUU">BlankMacro1</definedName>
    <definedName name="V" localSheetId="0">BlankMacro1</definedName>
    <definedName name="V">BlankMacro1</definedName>
    <definedName name="ve" localSheetId="0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W" localSheetId="0">BlankMacro1</definedName>
    <definedName name="W">BlankMacro1</definedName>
    <definedName name="wdes">#N/A</definedName>
    <definedName name="WIDE" localSheetId="0">#REF!</definedName>
    <definedName name="WIDE">#REF!</definedName>
    <definedName name="WQR" hidden="1">{#N/A,#N/A,FALSE,"Sheet1"}</definedName>
    <definedName name="wrty" localSheetId="0">{"'용역비'!$A$4:$C$8"}</definedName>
    <definedName name="wrty">{"'용역비'!$A$4:$C$8"}</definedName>
    <definedName name="wrtyrtyrt" localSheetId="0">{"'용역비'!$A$4:$C$8"}</definedName>
    <definedName name="wrtyrtyrt">{"'용역비'!$A$4:$C$8"}</definedName>
    <definedName name="wrtywrtywr" localSheetId="0">{"'용역비'!$A$4:$C$8"}</definedName>
    <definedName name="wrtywrtywr">{"'용역비'!$A$4:$C$8"}</definedName>
    <definedName name="wuy" localSheetId="0">{"'용역비'!$A$4:$C$8"}</definedName>
    <definedName name="wuy">{"'용역비'!$A$4:$C$8"}</definedName>
    <definedName name="WWWW" localSheetId="1">BlankMacro1</definedName>
    <definedName name="WWWW" localSheetId="0">BlankMacro1</definedName>
    <definedName name="WWWW">BlankMacro1</definedName>
    <definedName name="X" localSheetId="0">BlankMacro1</definedName>
    <definedName name="X">BlankMacro1</definedName>
    <definedName name="xxca" localSheetId="0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XXXX" localSheetId="0">{"'공사부문'!$A$6:$A$32"}</definedName>
    <definedName name="XXXXXX">{"'공사부문'!$A$6:$A$32"}</definedName>
    <definedName name="Y" localSheetId="0">BlankMacro1</definedName>
    <definedName name="Y">BlankMacro1</definedName>
    <definedName name="YFU" localSheetId="0">{"'용역비'!$A$4:$C$8"}</definedName>
    <definedName name="YFU">{"'용역비'!$A$4:$C$8"}</definedName>
    <definedName name="YL" localSheetId="0">{"'용역비'!$A$4:$C$8"}</definedName>
    <definedName name="YL">{"'용역비'!$A$4:$C$8"}</definedName>
    <definedName name="yu" localSheetId="0">{"'용역비'!$A$4:$C$8"}</definedName>
    <definedName name="yu">{"'용역비'!$A$4:$C$8"}</definedName>
    <definedName name="YUK" localSheetId="0">{"'용역비'!$A$4:$C$8"}</definedName>
    <definedName name="YUK">{"'용역비'!$A$4:$C$8"}</definedName>
    <definedName name="YUKOI" localSheetId="0">{"'용역비'!$A$4:$C$8"}</definedName>
    <definedName name="YUKOI">{"'용역비'!$A$4:$C$8"}</definedName>
    <definedName name="YYYY" localSheetId="1">BlankMacro1</definedName>
    <definedName name="YYYY" localSheetId="0">BlankMacro1</definedName>
    <definedName name="YYYY">BlankMacro1</definedName>
    <definedName name="Z" localSheetId="0">BlankMacro1</definedName>
    <definedName name="Z">BlankMacro1</definedName>
    <definedName name="ㄱㄱㄱㄱㄱ" localSheetId="0">{"'용역비'!$A$4:$C$8"}</definedName>
    <definedName name="ㄱㄱㄱㄱㄱ">{"'용역비'!$A$4:$C$8"}</definedName>
    <definedName name="ㄱㄱㄱㄱㄱㄱ" localSheetId="0">{"'용역비'!$A$4:$C$8"}</definedName>
    <definedName name="ㄱㄱㄱㄱㄱㄱ">{"'용역비'!$A$4:$C$8"}</definedName>
    <definedName name="ㄱ노ㅛㄱ서" localSheetId="1">BlankMacro1</definedName>
    <definedName name="ㄱ노ㅛㄱ서" localSheetId="0">BlankMacro1</definedName>
    <definedName name="ㄱ노ㅛㄱ서">BlankMacro1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가나다">[0]!가나다</definedName>
    <definedName name="가전제품" localSheetId="1">BlankMacro1</definedName>
    <definedName name="가전제품" localSheetId="0">BlankMacro1</definedName>
    <definedName name="가전제품">BlankMacro1</definedName>
    <definedName name="간선">[16]DATA1!$A$3:$B$9</definedName>
    <definedName name="간접노무비">'[17]단가 (2)'!$H$6</definedName>
    <definedName name="간지1" localSheetId="1">BlankMacro1</definedName>
    <definedName name="간지1" localSheetId="0">BlankMacro1</definedName>
    <definedName name="간지1">BlankMacro1</definedName>
    <definedName name="감감">[0]!감감</definedName>
    <definedName name="감삼">[0]!감삼</definedName>
    <definedName name="갑지2" localSheetId="1">BlankMacro1</definedName>
    <definedName name="갑지2" localSheetId="0">BlankMacro1</definedName>
    <definedName name="갑지2">BlankMacro1</definedName>
    <definedName name="개거수량" localSheetId="0">#REF!</definedName>
    <definedName name="개거수량">#REF!</definedName>
    <definedName name="건목">53461</definedName>
    <definedName name="건축" localSheetId="1">BlankMacro1</definedName>
    <definedName name="건축" localSheetId="0">BlankMacro1</definedName>
    <definedName name="건축">BlankMacro1</definedName>
    <definedName name="건축내역1" localSheetId="1">BlankMacro1</definedName>
    <definedName name="건축내역1" localSheetId="0">BlankMacro1</definedName>
    <definedName name="건축내역1">BlankMacro1</definedName>
    <definedName name="건축도급" localSheetId="1">BlankMacro1</definedName>
    <definedName name="건축도급" localSheetId="0">BlankMacro1</definedName>
    <definedName name="건축도급">BlankMacro1</definedName>
    <definedName name="건축총괄" localSheetId="0">BlankMacro1</definedName>
    <definedName name="건축총괄">BlankMacro1</definedName>
    <definedName name="견" localSheetId="0">'[18]총 원가계산'!#REF!</definedName>
    <definedName name="견">'[18]총 원가계산'!#REF!</definedName>
    <definedName name="견적갑지" localSheetId="0">'[18]총 원가계산'!#REF!</definedName>
    <definedName name="견적갑지">'[18]총 원가계산'!#REF!</definedName>
    <definedName name="견적조" localSheetId="1">BlankMacro1</definedName>
    <definedName name="견적조" localSheetId="0">BlankMacro1</definedName>
    <definedName name="견적조">BlankMacro1</definedName>
    <definedName name="견적조건" localSheetId="1">BlankMacro1</definedName>
    <definedName name="견적조건" localSheetId="0">BlankMacro1</definedName>
    <definedName name="견적조건">BlankMacro1</definedName>
    <definedName name="견적조건22" localSheetId="1">BlankMacro1</definedName>
    <definedName name="견적조건22" localSheetId="0">BlankMacro1</definedName>
    <definedName name="견적조건22">BlankMacro1</definedName>
    <definedName name="경비실집계" localSheetId="1">BlankMacro1</definedName>
    <definedName name="경비실집계" localSheetId="0">BlankMacro1</definedName>
    <definedName name="경비실집계">BlankMacro1</definedName>
    <definedName name="경비집계" localSheetId="0">{"'용역비'!$A$4:$C$8"}</definedName>
    <definedName name="경비집계">{"'용역비'!$A$4:$C$8"}</definedName>
    <definedName name="경순" localSheetId="1">BlankMacro1</definedName>
    <definedName name="경순" localSheetId="0">BlankMacro1</definedName>
    <definedName name="경순">BlankMacro1</definedName>
    <definedName name="고양이" localSheetId="1">BlankMacro1</definedName>
    <definedName name="고양이" localSheetId="0">BlankMacro1</definedName>
    <definedName name="고양이">BlankMacro1</definedName>
    <definedName name="곡동" localSheetId="0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공" localSheetId="0">#REF!</definedName>
    <definedName name="공">#REF!</definedName>
    <definedName name="공구손료">3%</definedName>
    <definedName name="공급가액">'[17]단가 (2)'!$H$13</definedName>
    <definedName name="공법비교" localSheetId="1">BlankMacro1</definedName>
    <definedName name="공법비교" localSheetId="0">BlankMacro1</definedName>
    <definedName name="공법비교">BlankMacro1</definedName>
    <definedName name="공비" localSheetId="1">BlankMacro1</definedName>
    <definedName name="공비" localSheetId="0">BlankMacro1</definedName>
    <definedName name="공비">BlankMacro1</definedName>
    <definedName name="공사명" localSheetId="0">#REF!</definedName>
    <definedName name="공사명">#REF!</definedName>
    <definedName name="공사비">'[17]단가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곽동준" localSheetId="0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0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 localSheetId="0">#REF!,#REF!,#REF!</definedName>
    <definedName name="관급">#N/A</definedName>
    <definedName name="관급1">관급</definedName>
    <definedName name="관급2">관급2</definedName>
    <definedName name="관급자재2">[0]!관급자재2</definedName>
    <definedName name="관급자재대">관급자재대</definedName>
    <definedName name="관급자재비">'[17]단가 (2)'!$H$16</definedName>
    <definedName name="관리노인정" localSheetId="1">BlankMacro1</definedName>
    <definedName name="관리노인정" localSheetId="0">BlankMacro1</definedName>
    <definedName name="관리노인정">BlankMacro1</definedName>
    <definedName name="관리사무소" localSheetId="1">BlankMacro1</definedName>
    <definedName name="관리사무소" localSheetId="0">BlankMacro1</definedName>
    <definedName name="관리사무소">BlankMacro1</definedName>
    <definedName name="구분" localSheetId="1">BlankMacro1</definedName>
    <definedName name="구분" localSheetId="0">BlankMacro1</definedName>
    <definedName name="구분">BlankMacro1</definedName>
    <definedName name="금융비용최종" localSheetId="1">BlankMacro1</definedName>
    <definedName name="금융비용최종" localSheetId="0">BlankMacro1</definedName>
    <definedName name="금융비용최종">BlankMacro1</definedName>
    <definedName name="기Q">"기성세부내역서!$B$89"</definedName>
    <definedName name="기계3" localSheetId="1">BlankMacro1</definedName>
    <definedName name="기계3" localSheetId="0">BlankMacro1</definedName>
    <definedName name="기계3">BlankMacro1</definedName>
    <definedName name="기계4" localSheetId="1">BlankMacro1</definedName>
    <definedName name="기계4" localSheetId="0">BlankMacro1</definedName>
    <definedName name="기계4">BlankMacro1</definedName>
    <definedName name="기구1" localSheetId="1">BlankMacro1</definedName>
    <definedName name="기구1" localSheetId="0">BlankMacro1</definedName>
    <definedName name="기구1">BlankMacro1</definedName>
    <definedName name="기구4" localSheetId="1">BlankMacro1</definedName>
    <definedName name="기구4" localSheetId="0">BlankMacro1</definedName>
    <definedName name="기구4">BlankMacro1</definedName>
    <definedName name="기성" localSheetId="1">BlankMacro1</definedName>
    <definedName name="기성" localSheetId="0">BlankMacro1</definedName>
    <definedName name="기성">BlankMacro1</definedName>
    <definedName name="기성품" localSheetId="1">BlankMacro1</definedName>
    <definedName name="기성품" localSheetId="0">BlankMacro1</definedName>
    <definedName name="기성품">BlankMacro1</definedName>
    <definedName name="기타" localSheetId="0">#REF!</definedName>
    <definedName name="기타">#REF!</definedName>
    <definedName name="기타경비">'[17]단가 (2)'!$H$9</definedName>
    <definedName name="김1" localSheetId="0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0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0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ㄲ" localSheetId="1">BlankMacro1</definedName>
    <definedName name="ㄲ" localSheetId="0">BlankMacro1</definedName>
    <definedName name="ㄲ">BlankMacro1</definedName>
    <definedName name="깬돌채취">[0]!깬돌채취</definedName>
    <definedName name="ㄳㄳㄳㄳ" localSheetId="0">{"'용역비'!$A$4:$C$8"}</definedName>
    <definedName name="ㄳㄳㄳㄳ">{"'용역비'!$A$4:$C$8"}</definedName>
    <definedName name="ㄴㄴ" localSheetId="0">{"'용역비'!$A$4:$C$8"}</definedName>
    <definedName name="ㄴㄴ">{"'용역비'!$A$4:$C$8"}</definedName>
    <definedName name="ㄴㅂㅈ">[0]!ㄴㅂㅈ</definedName>
    <definedName name="ㄴㅅㅅㄴㄴㅅㄴ" localSheetId="1">BlankMacro1</definedName>
    <definedName name="ㄴㅅㅅㄴㄴㅅㄴ" localSheetId="0">BlankMacro1</definedName>
    <definedName name="ㄴㅅㅅㄴㄴㅅㄴ">BlankMacro1</definedName>
    <definedName name="ㄴㅇㄴㄴㅇㅇㄴ" localSheetId="1">BlankMacro1</definedName>
    <definedName name="ㄴㅇㄴㄴㅇㅇㄴ" localSheetId="0">BlankMacro1</definedName>
    <definedName name="ㄴㅇㄴㄴㅇㅇㄴ">BlankMacro1</definedName>
    <definedName name="ㄴㅇㄻㄴㅇㄹ" localSheetId="0">{"'용역비'!$A$4:$C$8"}</definedName>
    <definedName name="ㄴㅇㄻㄴㅇㄹ">{"'용역비'!$A$4:$C$8"}</definedName>
    <definedName name="나" localSheetId="0">BlankMacro1</definedName>
    <definedName name="나">BlankMacro1</definedName>
    <definedName name="난간대집계표" localSheetId="1">BlankMacro1</definedName>
    <definedName name="난간대집계표" localSheetId="0">BlankMacro1</definedName>
    <definedName name="난간대집계표">BlankMacro1</definedName>
    <definedName name="난방" localSheetId="0">{"서울냉천 3차( 5. 6-7).xls","Sheet1"}</definedName>
    <definedName name="난방">{"서울냉천 3차( 5. 6-7).xls","Sheet1"}</definedName>
    <definedName name="남덕" localSheetId="1">BlankMacro1</definedName>
    <definedName name="남덕" localSheetId="0">BlankMacro1</definedName>
    <definedName name="남덕">BlankMacro1</definedName>
    <definedName name="남덕1" localSheetId="1">BlankMacro1</definedName>
    <definedName name="남덕1" localSheetId="0">BlankMacro1</definedName>
    <definedName name="남덕1">BlankMacro1</definedName>
    <definedName name="내선">49296</definedName>
    <definedName name="내역" localSheetId="0">BlankMacro1</definedName>
    <definedName name="내역">BlankMacro1</definedName>
    <definedName name="내역_목문짝" localSheetId="1">BlankMacro1</definedName>
    <definedName name="내역_목문짝" localSheetId="0">BlankMacro1</definedName>
    <definedName name="내역_목문짝">BlankMacro1</definedName>
    <definedName name="내역서1">#N/A</definedName>
    <definedName name="내역서다" localSheetId="0">BlankMacro1</definedName>
    <definedName name="내역서다">BlankMacro1</definedName>
    <definedName name="노임1" localSheetId="1">BlankMacro1</definedName>
    <definedName name="노임1" localSheetId="0">BlankMacro1</definedName>
    <definedName name="노임1">BlankMacro1</definedName>
    <definedName name="노임2" localSheetId="1">BlankMacro1</definedName>
    <definedName name="노임2" localSheetId="0">BlankMacro1</definedName>
    <definedName name="노임2">BlankMacro1</definedName>
    <definedName name="ㄷ6ㅓ" localSheetId="0">{"'용역비'!$A$4:$C$8"}</definedName>
    <definedName name="ㄷ6ㅓ">{"'용역비'!$A$4:$C$8"}</definedName>
    <definedName name="ㄷㄱㄷㄱㄷㄱ" localSheetId="0">{"'용역비'!$A$4:$C$8"}</definedName>
    <definedName name="ㄷㄱㄷㄱㄷㄱ">{"'용역비'!$A$4:$C$8"}</definedName>
    <definedName name="ㄷㄱㅎㅀㅇㅎ" localSheetId="1">BlankMacro1</definedName>
    <definedName name="ㄷㄱㅎㅀㅇㅎ" localSheetId="0">BlankMacro1</definedName>
    <definedName name="ㄷㄱㅎㅀㅇㅎ">BlankMacro1</definedName>
    <definedName name="ㄷㄷㄱㄱ" localSheetId="0">{"'용역비'!$A$4:$C$8"}</definedName>
    <definedName name="ㄷㄷㄱㄱ">{"'용역비'!$A$4:$C$8"}</definedName>
    <definedName name="ㄷㅈ" localSheetId="0">{"Book1","상동3BL옥외설계계산서(1차검토분).xls"}</definedName>
    <definedName name="ㄷㅈ">{"Book1","상동3BL옥외설계계산서(1차검토분).xls"}</definedName>
    <definedName name="ㄷㅍㅂ" localSheetId="0">{"'용역비'!$A$4:$C$8"}</definedName>
    <definedName name="ㄷㅍㅂ">{"'용역비'!$A$4:$C$8"}</definedName>
    <definedName name="다" localSheetId="0">BlankMacro1</definedName>
    <definedName name="다">BlankMacro1</definedName>
    <definedName name="다락방" localSheetId="1">BlankMacro1</definedName>
    <definedName name="다락방" localSheetId="0">BlankMacro1</definedName>
    <definedName name="다락방">BlankMacro1</definedName>
    <definedName name="다시" localSheetId="1">BlankMacro1</definedName>
    <definedName name="다시" localSheetId="0">BlankMacro1</definedName>
    <definedName name="다시">BlankMacro1</definedName>
    <definedName name="단위">[16]DATA1!$A$3:$B$9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위세대" localSheetId="1">BlankMacro1</definedName>
    <definedName name="단위세대" localSheetId="0">BlankMacro1</definedName>
    <definedName name="단위세대">BlankMacro1</definedName>
    <definedName name="달래강돌">13326</definedName>
    <definedName name="대관공사비" localSheetId="0">{"'건축내역'!$A$1:$L$413"}</definedName>
    <definedName name="대관공사비">{"'건축내역'!$A$1:$L$413"}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'[17]단가 (2)'!$H$5</definedName>
    <definedName name="도급예산액">'[17]단가 (2)'!$H$15</definedName>
    <definedName name="도급예상액">'[17]단가 (2)'!$H$15</definedName>
    <definedName name="동" localSheetId="1">BlankMacro1</definedName>
    <definedName name="동" localSheetId="0">BlankMacro1</definedName>
    <definedName name="동">BlankMacro1</definedName>
    <definedName name="동준" localSheetId="0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0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되메우기">[0]!되메우기</definedName>
    <definedName name="똥개" localSheetId="1">BlankMacro1</definedName>
    <definedName name="똥개" localSheetId="0">BlankMacro1</definedName>
    <definedName name="똥개">BlankMacro1</definedName>
    <definedName name="ㄹ" localSheetId="0">#REF!</definedName>
    <definedName name="ㄹ">#REF!</definedName>
    <definedName name="ㄹㄹㄹㄹ" localSheetId="0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라" localSheetId="0">BlankMacro1</definedName>
    <definedName name="라">BlankMacro1</definedName>
    <definedName name="러러러" localSheetId="1">BlankMacro1</definedName>
    <definedName name="러러러" localSheetId="0">BlankMacro1</definedName>
    <definedName name="러러러">BlankMacro1</definedName>
    <definedName name="레미콘수운반DT">[0]!레미콘수운반DT</definedName>
    <definedName name="로ㅓ허ㅗ하" localSheetId="0">{"'자리배치도'!$AG$1:$CI$28"}</definedName>
    <definedName name="로ㅓ허ㅗ하">{"'자리배치도'!$AG$1:$CI$28"}</definedName>
    <definedName name="료" localSheetId="0">{"'용역비'!$A$4:$C$8"}</definedName>
    <definedName name="료">{"'용역비'!$A$4:$C$8"}</definedName>
    <definedName name="류효정" localSheetId="0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ㅀㅀ" localSheetId="0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">ㅁ</definedName>
    <definedName name="ㅁ1" localSheetId="0">#REF!</definedName>
    <definedName name="ㅁ1">#REF!</definedName>
    <definedName name="ㅁ219" localSheetId="0">#REF!</definedName>
    <definedName name="ㅁ219">#REF!</definedName>
    <definedName name="ㅁㄴㄴㄴㄴㅇㅇ" localSheetId="1">BlankMacro1</definedName>
    <definedName name="ㅁㄴㄴㄴㄴㅇㅇ" localSheetId="0">BlankMacro1</definedName>
    <definedName name="ㅁㄴㄴㄴㄴㅇㅇ">BlankMacro1</definedName>
    <definedName name="ㅁㄴㅇㄻㄴㅇㄹㄴㅁㅎㄴㅇㅎ" localSheetId="0">{"'용역비'!$A$4:$C$8"}</definedName>
    <definedName name="ㅁㄴㅇㄻㄴㅇㄹㄴㅁㅎㄴㅇㅎ">{"'용역비'!$A$4:$C$8"}</definedName>
    <definedName name="ㅁㄴㅇㅁ" localSheetId="0">{"'용역비'!$A$4:$C$8"}</definedName>
    <definedName name="ㅁㄴㅇㅁ">{"'용역비'!$A$4:$C$8"}</definedName>
    <definedName name="ㅁㅁㅁ" localSheetId="0">#REF!</definedName>
    <definedName name="ㅁㅁㅁ">#REF!</definedName>
    <definedName name="ㅁㅁㅁㅁㅁ" localSheetId="0">{"'용역비'!$A$4:$C$8"}</definedName>
    <definedName name="ㅁㅁㅁㅁㅁ">{"'용역비'!$A$4:$C$8"}</definedName>
    <definedName name="ㅁㅇ" localSheetId="1">BlankMacro1</definedName>
    <definedName name="ㅁㅇ" localSheetId="0">BlankMacro1</definedName>
    <definedName name="ㅁㅇ">BlankMacro1</definedName>
    <definedName name="마" localSheetId="0">BlankMacro1</definedName>
    <definedName name="마">BlankMacro1</definedName>
    <definedName name="말" localSheetId="0">BlankMacro1</definedName>
    <definedName name="말">BlankMacro1</definedName>
    <definedName name="모듈" localSheetId="1">BlankMacro1</definedName>
    <definedName name="모듈" localSheetId="0">BlankMacro1</definedName>
    <definedName name="모듈">BlankMacro1</definedName>
    <definedName name="모래운반">[0]!모래운반</definedName>
    <definedName name="모양" localSheetId="1">BlankMacro1</definedName>
    <definedName name="모양" localSheetId="0">BlankMacro1</definedName>
    <definedName name="모양">BlankMacro1</definedName>
    <definedName name="목공">#N/A</definedName>
    <definedName name="물량" localSheetId="1">BlankMacro1</definedName>
    <definedName name="물량" localSheetId="0">BlankMacro1</definedName>
    <definedName name="물량">BlankMacro1</definedName>
    <definedName name="물량산출서" localSheetId="1">BlankMacro1</definedName>
    <definedName name="물량산출서" localSheetId="0">BlankMacro1</definedName>
    <definedName name="물량산출서">BlankMacro1</definedName>
    <definedName name="물량산출서2" localSheetId="1">BlankMacro1</definedName>
    <definedName name="물량산출서2" localSheetId="0">BlankMacro1</definedName>
    <definedName name="물량산출서2">BlankMacro1</definedName>
    <definedName name="ㅂ" localSheetId="1">BlankMacro1</definedName>
    <definedName name="ㅂ" localSheetId="0">BlankMacro1</definedName>
    <definedName name="ㅂ">BlankMacro1</definedName>
    <definedName name="ㅂㅂㅂㅂㅂㅂ" localSheetId="0">{"'용역비'!$A$4:$C$8"}</definedName>
    <definedName name="ㅂㅂㅂㅂㅂㅂ">{"'용역비'!$A$4:$C$8"}</definedName>
    <definedName name="ㅂㅈㄷㄱㄳ" localSheetId="1">BlankMacro1</definedName>
    <definedName name="ㅂㅈㄷㄱㄳ" localSheetId="0">BlankMacro1</definedName>
    <definedName name="ㅂㅈㄷㄱㄳ">BlankMacro1</definedName>
    <definedName name="ㅂㅈㅂㄷㅂㄷ" localSheetId="1">BlankMacro1</definedName>
    <definedName name="ㅂㅈㅂㄷㅂㄷ" localSheetId="0">BlankMacro1</definedName>
    <definedName name="ㅂㅈㅂㄷㅂㄷ">BlankMacro1</definedName>
    <definedName name="ㅂㅈㅂㅈㅂㅈ" localSheetId="1">BlankMacro1</definedName>
    <definedName name="ㅂㅈㅂㅈㅂㅈ" localSheetId="0">BlankMacro1</definedName>
    <definedName name="ㅂㅈㅂㅈㅂㅈ">BlankMacro1</definedName>
    <definedName name="ㅂㅈㅈ" localSheetId="0">#REF!</definedName>
    <definedName name="ㅂㅈㅈ">#REF!</definedName>
    <definedName name="바" localSheetId="0">BlankMacro1</definedName>
    <definedName name="바">BlankMacro1</definedName>
    <definedName name="발">[10]DATA1!$A$3:$B$9</definedName>
    <definedName name="발주계획" localSheetId="0">{"'자리배치도'!$AG$1:$CI$28"}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방송" localSheetId="0">BlankMacro1</definedName>
    <definedName name="방송">BlankMacro1</definedName>
    <definedName name="배전">182333</definedName>
    <definedName name="배토판19ton">"Picture 11"</definedName>
    <definedName name="배토판32ton">"Picture 10"</definedName>
    <definedName name="변경물량내역" localSheetId="1">BlankMacro1</definedName>
    <definedName name="변경물량내역" localSheetId="0">BlankMacro1</definedName>
    <definedName name="변경물량내역">BlankMacro1</definedName>
    <definedName name="보통">34360</definedName>
    <definedName name="복사" localSheetId="0">[19]!복사</definedName>
    <definedName name="복사">[19]!복사</definedName>
    <definedName name="복사준비" localSheetId="0">[20]!복사준비</definedName>
    <definedName name="복사준비">[20]!복사준비</definedName>
    <definedName name="부가가치세">'[17]단가 (2)'!$H$14</definedName>
    <definedName name="분개표" localSheetId="0">{"서울냉천 3차( 5. 6-7).xls","Sheet1"}</definedName>
    <definedName name="분개표">{"서울냉천 3차( 5. 6-7).xls","Sheet1"}</definedName>
    <definedName name="분뇨처리장장" localSheetId="1">BlankMacro1</definedName>
    <definedName name="분뇨처리장장" localSheetId="0">BlankMacro1</definedName>
    <definedName name="분뇨처리장장">BlankMacro1</definedName>
    <definedName name="분전반" localSheetId="1">BlankMacro1</definedName>
    <definedName name="분전반" localSheetId="0">BlankMacro1</definedName>
    <definedName name="분전반">BlankMacro1</definedName>
    <definedName name="분전반제조총괄표" localSheetId="0">{"'건축내역'!$A$1:$L$413"}</definedName>
    <definedName name="분전반제조총괄표">{"'건축내역'!$A$1:$L$413"}</definedName>
    <definedName name="비계공">66149</definedName>
    <definedName name="비교">255</definedName>
    <definedName name="비교표1">255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0">BlankMacro1</definedName>
    <definedName name="사">BlankMacro1</definedName>
    <definedName name="사진" localSheetId="1">BlankMacro1</definedName>
    <definedName name="사진" localSheetId="0">BlankMacro1</definedName>
    <definedName name="사진">BlankMacro1</definedName>
    <definedName name="산재보험료">'[17]단가 (2)'!$H$7</definedName>
    <definedName name="산출2" localSheetId="0">BlankMacro1</definedName>
    <definedName name="산출2">BlankMacro1</definedName>
    <definedName name="산출근거" localSheetId="1">BlankMacro1</definedName>
    <definedName name="산출근거" localSheetId="0">BlankMacro1</definedName>
    <definedName name="산출근거">BlankMacro1</definedName>
    <definedName name="상환금액" localSheetId="0">#REF!</definedName>
    <definedName name="상환금액">#REF!</definedName>
    <definedName name="새로" localSheetId="1">BlankMacro1</definedName>
    <definedName name="새로" localSheetId="0">BlankMacro1</definedName>
    <definedName name="새로">BlankMacro1</definedName>
    <definedName name="새로운304동" localSheetId="1">BlankMacro1</definedName>
    <definedName name="새로운304동" localSheetId="0">BlankMacro1</definedName>
    <definedName name="새로운304동">BlankMacro1</definedName>
    <definedName name="석재받은의뢰업체">255</definedName>
    <definedName name="설계내역서" localSheetId="0">BlankMacro1</definedName>
    <definedName name="설계내역서">BlankMacro1</definedName>
    <definedName name="설계서용지" localSheetId="0">BlankMacro1</definedName>
    <definedName name="설계서용지">BlankMacro1</definedName>
    <definedName name="설비" localSheetId="0">BlankMacro1</definedName>
    <definedName name="설비">BlankMacro1</definedName>
    <definedName name="성당중">[0]!성당중</definedName>
    <definedName name="성토3">[0]!성토3</definedName>
    <definedName name="성토도쟈">[0]!성토도쟈</definedName>
    <definedName name="세금" localSheetId="0">#REF!</definedName>
    <definedName name="세금">#REF!</definedName>
    <definedName name="세부내역TV" localSheetId="1">BlankMacro1</definedName>
    <definedName name="세부내역TV" localSheetId="0">BlankMacro1</definedName>
    <definedName name="세부내역TV">BlankMacro1</definedName>
    <definedName name="셋트앵커">2131</definedName>
    <definedName name="셋트앵커2">685.55</definedName>
    <definedName name="소14" localSheetId="0">{"Book1","상동3BL옥외설계계산서(1차검토분).xls"}</definedName>
    <definedName name="소14">{"Book1","상동3BL옥외설계계산서(1차검토분).xls"}</definedName>
    <definedName name="소16" localSheetId="0">{"Book1","상동3BL옥외설계계산서(1차검토분).xls"}</definedName>
    <definedName name="소16">{"Book1","상동3BL옥외설계계산서(1차검토분).xls"}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수량" localSheetId="0">#REF!</definedName>
    <definedName name="수량">#REF!</definedName>
    <definedName name="수량산출" localSheetId="1">BlankMacro1</definedName>
    <definedName name="수량산출" localSheetId="0">BlankMacro1</definedName>
    <definedName name="수량산출">BlankMacro1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산출서표지" localSheetId="1">BlankMacro1</definedName>
    <definedName name="수량산출서표지" localSheetId="0">BlankMacro1</definedName>
    <definedName name="수량산출서표지">BlankMacro1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'[17]단가 (2)'!$H$10</definedName>
    <definedName name="순공사원가">'[17]단가 (2)'!$H$10</definedName>
    <definedName name="순성토">[0]!순성토</definedName>
    <definedName name="스텐레스판">2149455</definedName>
    <definedName name="승인" localSheetId="1">BlankMacro1</definedName>
    <definedName name="승인" localSheetId="0">BlankMacro1</definedName>
    <definedName name="승인">BlankMacro1</definedName>
    <definedName name="시멘" localSheetId="1">BlankMacro1</definedName>
    <definedName name="시멘" localSheetId="0">BlankMacro1</definedName>
    <definedName name="시멘">BlankMacro1</definedName>
    <definedName name="시멘6" localSheetId="1">BlankMacro1</definedName>
    <definedName name="시멘6" localSheetId="0">BlankMacro1</definedName>
    <definedName name="시멘6">BlankMacro1</definedName>
    <definedName name="시멘트6" localSheetId="1">BlankMacro1</definedName>
    <definedName name="시멘트6" localSheetId="0">BlankMacro1</definedName>
    <definedName name="시멘트6">BlankMacro1</definedName>
    <definedName name="시멘트운반">[0]!시멘트운반</definedName>
    <definedName name="신규" localSheetId="1">BlankMacro1</definedName>
    <definedName name="신규" localSheetId="0">BlankMacro1</definedName>
    <definedName name="신규">BlankMacro1</definedName>
    <definedName name="실습동" localSheetId="1">BlankMacro1</definedName>
    <definedName name="실습동" localSheetId="0">BlankMacro1</definedName>
    <definedName name="실습동">BlankMacro1</definedName>
    <definedName name="십습동" localSheetId="1">BlankMacro1</definedName>
    <definedName name="십습동" localSheetId="0">BlankMacro1</definedName>
    <definedName name="십습동">BlankMacro1</definedName>
    <definedName name="ㅇㄴ" localSheetId="0">{"'건축내역'!$A$1:$L$413"}</definedName>
    <definedName name="ㅇㄴ">{"'건축내역'!$A$1:$L$413"}</definedName>
    <definedName name="ㅇㄴㅁ" localSheetId="1">BlankMacro1</definedName>
    <definedName name="ㅇㄴㅁ" localSheetId="0">BlankMacro1</definedName>
    <definedName name="ㅇㄴㅁ">BlankMacro1</definedName>
    <definedName name="ㅇㄹㅇㄹ" localSheetId="0">#REF!</definedName>
    <definedName name="ㅇㄹㅇㄹ">#REF!</definedName>
    <definedName name="ㅇㅁㄴㅇㅁ" localSheetId="1">BlankMacro1</definedName>
    <definedName name="ㅇㅁㄴㅇㅁ" localSheetId="0">BlankMacro1</definedName>
    <definedName name="ㅇㅁㄴㅇㅁ">BlankMacro1</definedName>
    <definedName name="ㅇㅇ" localSheetId="0">BlankMacro1</definedName>
    <definedName name="ㅇㅇ">BlankMacro1</definedName>
    <definedName name="ㅇㅇㅇㅇ" localSheetId="1">BlankMacro1</definedName>
    <definedName name="ㅇㅇㅇㅇ" localSheetId="0">BlankMacro1</definedName>
    <definedName name="ㅇㅇㅇㅇ">BlankMacro1</definedName>
    <definedName name="ㅇㅎㅇㅎ" localSheetId="0">{"'용역비'!$A$4:$C$8"}</definedName>
    <definedName name="ㅇㅎㅇㅎ">{"'용역비'!$A$4:$C$8"}</definedName>
    <definedName name="ㅇ허ㅗㅓ" localSheetId="1">BlankMacro1</definedName>
    <definedName name="ㅇ허ㅗㅓ" localSheetId="0">BlankMacro1</definedName>
    <definedName name="ㅇ허ㅗㅓ">BlankMacro1</definedName>
    <definedName name="ㅇ호" localSheetId="0">{"'용역비'!$A$4:$C$8"}</definedName>
    <definedName name="ㅇ호">{"'용역비'!$A$4:$C$8"}</definedName>
    <definedName name="ㅇ호ㅓ" localSheetId="0">{"'용역비'!$A$4:$C$8"}</definedName>
    <definedName name="ㅇ호ㅓ">{"'용역비'!$A$4:$C$8"}</definedName>
    <definedName name="ㅇ호ㅓㅇㅎ" localSheetId="0">{"'용역비'!$A$4:$C$8"}</definedName>
    <definedName name="ㅇ호ㅓㅇㅎ">{"'용역비'!$A$4:$C$8"}</definedName>
    <definedName name="ㅇ호ㅓㅇ호ㅓ" localSheetId="0">{"'용역비'!$A$4:$C$8"}</definedName>
    <definedName name="ㅇ호ㅓㅇ호ㅓ">{"'용역비'!$A$4:$C$8"}</definedName>
    <definedName name="ㅇ호ㅓㅎ" localSheetId="0">{"'용역비'!$A$4:$C$8"}</definedName>
    <definedName name="ㅇ호ㅓㅎ">{"'용역비'!$A$4:$C$8"}</definedName>
    <definedName name="ㅇ호ㅓ호ㅓ" localSheetId="0">{"'용역비'!$A$4:$C$8"}</definedName>
    <definedName name="ㅇ호ㅓ호ㅓ">{"'용역비'!$A$4:$C$8"}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ㅏ러" localSheetId="0">{"'Firr(선)'!$AS$1:$AY$62","'Firr(사)'!$AS$1:$AY$62","'Firr(회)'!$AS$1:$AY$62","'Firr(선)'!$L$1:$V$62","'Firr(사)'!$L$1:$V$62","'Firr(회)'!$L$1:$V$62"}</definedName>
    <definedName name="아러ㅏ러">{"'Firr(선)'!$AS$1:$AY$62","'Firr(사)'!$AS$1:$AY$62","'Firr(회)'!$AS$1:$AY$62","'Firr(선)'!$L$1:$V$62","'Firr(사)'!$L$1:$V$62","'Firr(회)'!$L$1:$V$62"}</definedName>
    <definedName name="아서" localSheetId="0">BlankMacro1</definedName>
    <definedName name="아서">BlankMacro1</definedName>
    <definedName name="아싸" localSheetId="0">#REF!</definedName>
    <definedName name="아싸">#REF!</definedName>
    <definedName name="아파트내역2" localSheetId="0">{"'Sheet1'!$A$4:$M$21","'Sheet1'!$J$17:$K$19"}</definedName>
    <definedName name="아파트내역2">{"'Sheet1'!$A$4:$M$21","'Sheet1'!$J$17:$K$19"}</definedName>
    <definedName name="안" localSheetId="0">#REF!</definedName>
    <definedName name="안">#REF!</definedName>
    <definedName name="안전관리비">'[17]단가 (2)'!$H$8</definedName>
    <definedName name="양중계획" localSheetId="1">BlankMacro1</definedName>
    <definedName name="양중계획" localSheetId="0">BlankMacro1</definedName>
    <definedName name="양중계획">BlankMacro1</definedName>
    <definedName name="어" localSheetId="0">{"'용역비'!$A$4:$C$8"}</definedName>
    <definedName name="어">{"'용역비'!$A$4:$C$8"}</definedName>
    <definedName name="연면적" localSheetId="0">#REF!</definedName>
    <definedName name="연면적">#REF!</definedName>
    <definedName name="예산비교표">[0]!예산비교표</definedName>
    <definedName name="오호" localSheetId="0">#REF!</definedName>
    <definedName name="오호">#REF!</definedName>
    <definedName name="옥외토공" localSheetId="1">BlankMacro1</definedName>
    <definedName name="옥외토공" localSheetId="0">BlankMacro1</definedName>
    <definedName name="옥외토공">BlankMacro1</definedName>
    <definedName name="외부" localSheetId="1">BlankMacro1</definedName>
    <definedName name="외부" localSheetId="0">BlankMacro1</definedName>
    <definedName name="외부">BlankMacro1</definedName>
    <definedName name="우로복사" localSheetId="0">[20]!우로복사</definedName>
    <definedName name="우로복사">[20]!우로복사</definedName>
    <definedName name="울진내역" localSheetId="0">BlankMacro1</definedName>
    <definedName name="울진내역">BlankMacro1</definedName>
    <definedName name="원가" localSheetId="0" hidden="1">[21]날개벽수량표!#REF!</definedName>
    <definedName name="원가" hidden="1">[21]날개벽수량표!#REF!</definedName>
    <definedName name="원가계산" localSheetId="0">템플리트모듈6</definedName>
    <definedName name="원가계산">템플리트모듈6</definedName>
    <definedName name="원금" localSheetId="0">#REF!</definedName>
    <definedName name="원금">#REF!</definedName>
    <definedName name="이가" localSheetId="0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런" localSheetId="0">#REF!</definedName>
    <definedName name="이런">#REF!</definedName>
    <definedName name="이만웅" localSheetId="1">BlankMacro1</definedName>
    <definedName name="이만웅" localSheetId="0">BlankMacro1</definedName>
    <definedName name="이만웅">BlankMacro1</definedName>
    <definedName name="이상" localSheetId="1">BlankMacro1</definedName>
    <definedName name="이상" localSheetId="0">BlankMacro1</definedName>
    <definedName name="이상">BlankMacro1</definedName>
    <definedName name="이윤">'[17]단가 (2)'!$H$12</definedName>
    <definedName name="이이" localSheetId="1">BlankMacro1</definedName>
    <definedName name="이이" localSheetId="0">BlankMacro1</definedName>
    <definedName name="이이">BlankMacro1</definedName>
    <definedName name="이자" localSheetId="0">#REF!</definedName>
    <definedName name="이자">#REF!</definedName>
    <definedName name="이자율">0.125</definedName>
    <definedName name="이준석" localSheetId="0">{"서울냉천 3차( 5. 6-7).xls","Sheet1"}</definedName>
    <definedName name="이준석">{"서울냉천 3차( 5. 6-7).xls","Sheet1"}</definedName>
    <definedName name="이형철근">266523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0">BlankMacro1</definedName>
    <definedName name="인상익">BlankMacro1</definedName>
    <definedName name="인쇄" localSheetId="0">[20]!인쇄</definedName>
    <definedName name="인쇄">[20]!인쇄</definedName>
    <definedName name="인원장비" localSheetId="1">BlankMacro1</definedName>
    <definedName name="인원장비" localSheetId="0">BlankMacro1</definedName>
    <definedName name="인원장비">BlankMacro1</definedName>
    <definedName name="일반건설공사_갑" localSheetId="0">[1]단위수량!#REF!</definedName>
    <definedName name="일반건설공사_갑">[1]단위수량!#REF!</definedName>
    <definedName name="일반건설공사_을" localSheetId="0">[1]단위수량!#REF!</definedName>
    <definedName name="일반건설공사_을">[1]단위수량!#REF!</definedName>
    <definedName name="일반관리비">'[17]단가 (2)'!$H$11</definedName>
    <definedName name="일산사업팀" localSheetId="1">BlankMacro1</definedName>
    <definedName name="일산사업팀" localSheetId="0">BlankMacro1</definedName>
    <definedName name="일산사업팀">BlankMacro1</definedName>
    <definedName name="ㅈ56ㅕ" localSheetId="0">{"'용역비'!$A$4:$C$8"}</definedName>
    <definedName name="ㅈ56ㅕ">{"'용역비'!$A$4:$C$8"}</definedName>
    <definedName name="ㅈㄷㄱ" localSheetId="0">{"Book1","상동3BL옥외설계계산서(1차검토분).xls"}</definedName>
    <definedName name="ㅈㄷㄱ">{"Book1","상동3BL옥외설계계산서(1차검토분).xls"}</definedName>
    <definedName name="ㅈㄷㄱㄷㄱㄷ" localSheetId="0">{"'용역비'!$A$4:$C$8"}</definedName>
    <definedName name="ㅈㄷㄱㄷㄱㄷ">{"'용역비'!$A$4:$C$8"}</definedName>
    <definedName name="ㅈㅅ그ㅕ" localSheetId="1">BlankMacro1</definedName>
    <definedName name="ㅈㅅ그ㅕ" localSheetId="0">BlankMacro1</definedName>
    <definedName name="ㅈㅅ그ㅕ">BlankMacro1</definedName>
    <definedName name="ㅈㅇ" localSheetId="0">{"'용역비'!$A$4:$C$8"}</definedName>
    <definedName name="ㅈㅇ">{"'용역비'!$A$4:$C$8"}</definedName>
    <definedName name="ㅈㅈㅂㅈ" localSheetId="1">BlankMacro1</definedName>
    <definedName name="ㅈㅈㅂㅈ" localSheetId="0">BlankMacro1</definedName>
    <definedName name="ㅈㅈㅂㅈ">BlankMacro1</definedName>
    <definedName name="ㅈㅈㅈ" localSheetId="1">BlankMacro1</definedName>
    <definedName name="ㅈㅈㅈ" localSheetId="0">BlankMacro1</definedName>
    <definedName name="ㅈㅈㅈ">BlankMacro1</definedName>
    <definedName name="ㅈㅈㅈㅈ">[0]!ㅈㅈㅈㅈ</definedName>
    <definedName name="ㅈㅈㅈㅈㅈ" localSheetId="1">BlankMacro1</definedName>
    <definedName name="ㅈㅈㅈㅈㅈ" localSheetId="0">BlankMacro1</definedName>
    <definedName name="ㅈㅈㅈㅈㅈ">BlankMacro1</definedName>
    <definedName name="ㅈㅈㅈㅈㅈㅈ" localSheetId="0">{"'용역비'!$A$4:$C$8"}</definedName>
    <definedName name="ㅈㅈㅈㅈㅈㅈ">{"'용역비'!$A$4:$C$8"}</definedName>
    <definedName name="자" localSheetId="0">BlankMacro1</definedName>
    <definedName name="자">BlankMacro1</definedName>
    <definedName name="자갈운반">[0]!자갈운반</definedName>
    <definedName name="자동제어1차공량산출" localSheetId="0">BlankMacro1</definedName>
    <definedName name="자동제어1차공량산출">BlankMacro1</definedName>
    <definedName name="자립1" localSheetId="1">BlankMacro1</definedName>
    <definedName name="자립1" localSheetId="0">BlankMacro1</definedName>
    <definedName name="자립1">BlankMacro1</definedName>
    <definedName name="자재청구1" localSheetId="1">BlankMacro1</definedName>
    <definedName name="자재청구1" localSheetId="0">BlankMacro1</definedName>
    <definedName name="자재청구1">BlankMacro1</definedName>
    <definedName name="자재청구서1" localSheetId="1">BlankMacro1</definedName>
    <definedName name="자재청구서1" localSheetId="0">BlankMacro1</definedName>
    <definedName name="자재청구서1">BlankMacro1</definedName>
    <definedName name="자재청구서2" localSheetId="1">BlankMacro1</definedName>
    <definedName name="자재청구서2" localSheetId="0">BlankMacro1</definedName>
    <definedName name="자재청구서2">BlankMacro1</definedName>
    <definedName name="잔" localSheetId="0">{"Book1","상동3BL옥외설계계산서(1차검토분).xls"}</definedName>
    <definedName name="잔">{"Book1","상동3BL옥외설계계산서(1차검토분).xls"}</definedName>
    <definedName name="잔토처리">[0]!잔토처리</definedName>
    <definedName name="잡자재비">2%</definedName>
    <definedName name="재료노무합계" localSheetId="0">{"'건축내역'!$A$1:$L$413"}</definedName>
    <definedName name="재료노무합계">{"'건축내역'!$A$1:$L$413"}</definedName>
    <definedName name="재료비">'[17]단가 (2)'!$J$5</definedName>
    <definedName name="재집" localSheetId="0">{"'용역비'!$A$4:$C$8"}</definedName>
    <definedName name="재집">{"'용역비'!$A$4:$C$8"}</definedName>
    <definedName name="저케">62694</definedName>
    <definedName name="전공">64000</definedName>
    <definedName name="전기기사1급">64800</definedName>
    <definedName name="전기기사2급">62990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재료관" localSheetId="0">#REF!</definedName>
    <definedName name="전기재료관">#REF!</definedName>
    <definedName name="전선관부속품비">15%</definedName>
    <definedName name="전시" localSheetId="0">{"'용역비'!$A$4:$C$8"}</definedName>
    <definedName name="전시">{"'용역비'!$A$4:$C$8"}</definedName>
    <definedName name="전시물량" localSheetId="0">{"'공사부문'!$A$6:$A$32"}</definedName>
    <definedName name="전시물량">{"'공사부문'!$A$6:$A$32"}</definedName>
    <definedName name="전시시설물" localSheetId="0">{"'용역비'!$A$4:$C$8"}</definedName>
    <definedName name="전시시설물">{"'용역비'!$A$4:$C$8"}</definedName>
    <definedName name="전체제조총괄표" localSheetId="0">{"'건축내역'!$A$1:$L$413"}</definedName>
    <definedName name="전체제조총괄표">{"'건축내역'!$A$1:$L$413"}</definedName>
    <definedName name="절토">[0]!절토</definedName>
    <definedName name="제수추가" localSheetId="0">{"'용역비'!$A$4:$C$8"}</definedName>
    <definedName name="제수추가">{"'용역비'!$A$4:$C$8"}</definedName>
    <definedName name="제일안과병원" localSheetId="0">#REF!</definedName>
    <definedName name="제일안과병원">#REF!</definedName>
    <definedName name="조" localSheetId="0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경">54828</definedName>
    <definedName name="조경변경">45400</definedName>
    <definedName name="조효" localSheetId="0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0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주상" localSheetId="1">BlankMacro1</definedName>
    <definedName name="주상" localSheetId="0">BlankMacro1</definedName>
    <definedName name="주상">BlankMacro1</definedName>
    <definedName name="주상도" localSheetId="1">BlankMacro1</definedName>
    <definedName name="주상도" localSheetId="0">BlankMacro1</definedName>
    <definedName name="주상도">BlankMacro1</definedName>
    <definedName name="줄눈">46760</definedName>
    <definedName name="중건설공사" localSheetId="0">[1]단위수량!#REF!</definedName>
    <definedName name="중건설공사">[1]단위수량!#REF!</definedName>
    <definedName name="지우기" localSheetId="0">[20]!지우기</definedName>
    <definedName name="지우기">[20]!지우기</definedName>
    <definedName name="직접경비">'[17]단가 (2)'!$K$5</definedName>
    <definedName name="직접노무비">'[17]단가 (2)'!$I$5</definedName>
    <definedName name="집">집</definedName>
    <definedName name="집계서" localSheetId="0">BlankMacro1</definedName>
    <definedName name="집계서">BlankMacro1</definedName>
    <definedName name="집계표" localSheetId="1">BlankMacro1</definedName>
    <definedName name="집계표" localSheetId="0">BlankMacro1</definedName>
    <definedName name="집계표">BlankMacro1</definedName>
    <definedName name="집계표2">집</definedName>
    <definedName name="차" localSheetId="0">BlankMacro1</definedName>
    <definedName name="차">BlankMacro1</definedName>
    <definedName name="창호2">[0]!창호2</definedName>
    <definedName name="창호대가">#N/A</definedName>
    <definedName name="천공집계" localSheetId="1">BlankMacro1</definedName>
    <definedName name="천공집계" localSheetId="0">BlankMacro1</definedName>
    <definedName name="천공집계">BlankMacro1</definedName>
    <definedName name="천사" localSheetId="0">{"'용역비'!$A$4:$C$8"}</definedName>
    <definedName name="천사">{"'용역비'!$A$4:$C$8"}</definedName>
    <definedName name="천천천" localSheetId="1">BlankMacro1</definedName>
    <definedName name="천천천" localSheetId="0">BlankMacro1</definedName>
    <definedName name="천천천">BlankMacro1</definedName>
    <definedName name="철근운반">[0]!철근운반</definedName>
    <definedName name="철도궤도신설공사" localSheetId="0">[1]단위수량!#REF!</definedName>
    <definedName name="철도궤도신설공사">[1]단위수량!#REF!</definedName>
    <definedName name="철도신호공">88110</definedName>
    <definedName name="청구서" localSheetId="1">BlankMacro1</definedName>
    <definedName name="청구서" localSheetId="0">BlankMacro1</definedName>
    <definedName name="청구서">BlankMacro1</definedName>
    <definedName name="총" localSheetId="1">BlankMacro1</definedName>
    <definedName name="총" localSheetId="0">BlankMacro1</definedName>
    <definedName name="총">BlankMacro1</definedName>
    <definedName name="총갑지" localSheetId="1">BlankMacro1</definedName>
    <definedName name="총갑지" localSheetId="0">BlankMacro1</definedName>
    <definedName name="총갑지">BlankMacro1</definedName>
    <definedName name="총괄관급">[0]!총괄관급</definedName>
    <definedName name="총집계" localSheetId="0">BlankMacro1</definedName>
    <definedName name="총집계">BlankMacro1</definedName>
    <definedName name="ㅋㅋ" localSheetId="0">BlankMacro1</definedName>
    <definedName name="ㅋㅋ">BlankMacro1</definedName>
    <definedName name="ㅋㅌ" localSheetId="0">{"'용역비'!$A$4:$C$8"}</definedName>
    <definedName name="ㅋㅌ">{"'용역비'!$A$4:$C$8"}</definedName>
    <definedName name="타" localSheetId="1">BlankMacro1</definedName>
    <definedName name="타" localSheetId="0">BlankMacro1</definedName>
    <definedName name="타">BlankMacro1</definedName>
    <definedName name="타이" localSheetId="1">BlankMacro1</definedName>
    <definedName name="타이" localSheetId="0">BlankMacro1</definedName>
    <definedName name="타이">BlankMacro1</definedName>
    <definedName name="터파기">[0]!터파기</definedName>
    <definedName name="템" localSheetId="1">BlankMacro1</definedName>
    <definedName name="템" localSheetId="0">BlankMacro1</definedName>
    <definedName name="템">BlankMacro1</definedName>
    <definedName name="템2" localSheetId="1">BlankMacro1</definedName>
    <definedName name="템2" localSheetId="0">BlankMacro1</definedName>
    <definedName name="템2">BlankMacro1</definedName>
    <definedName name="템3" localSheetId="1">BlankMacro1</definedName>
    <definedName name="템3" localSheetId="0">BlankMacro1</definedName>
    <definedName name="템3">BlankMacro1</definedName>
    <definedName name="템4" localSheetId="1">BlankMacro1</definedName>
    <definedName name="템4" localSheetId="0">BlankMacro1</definedName>
    <definedName name="템4">BlankMacro1</definedName>
    <definedName name="템5" localSheetId="1">BlankMacro1</definedName>
    <definedName name="템5" localSheetId="0">BlankMacro1</definedName>
    <definedName name="템5">BlankMacro1</definedName>
    <definedName name="템6" localSheetId="1">BlankMacro1</definedName>
    <definedName name="템6" localSheetId="0">BlankMacro1</definedName>
    <definedName name="템6">BlankMacro1</definedName>
    <definedName name="템르리트모듈3" localSheetId="1">BlankMacro1</definedName>
    <definedName name="템르리트모듈3" localSheetId="0">BlankMacro1</definedName>
    <definedName name="템르리트모듈3">BlankMacro1</definedName>
    <definedName name="템프리트모듈" localSheetId="1">BlankMacro1</definedName>
    <definedName name="템프리트모듈" localSheetId="0">BlankMacro1</definedName>
    <definedName name="템프리트모듈">BlankMacro1</definedName>
    <definedName name="템프리트모듈3" localSheetId="1">BlankMacro1</definedName>
    <definedName name="템프리트모듈3" localSheetId="0">BlankMacro1</definedName>
    <definedName name="템프리트모듈3">BlankMacro1</definedName>
    <definedName name="템프리트모듈4" localSheetId="1">BlankMacro1</definedName>
    <definedName name="템프리트모듈4" localSheetId="0">BlankMacro1</definedName>
    <definedName name="템프리트모듈4">BlankMacro1</definedName>
    <definedName name="템플" localSheetId="1">BlankMacro1</definedName>
    <definedName name="템플" localSheetId="0">BlankMacro1</definedName>
    <definedName name="템플">BlankMacro1</definedName>
    <definedName name="템플2" localSheetId="1">BlankMacro1</definedName>
    <definedName name="템플2" localSheetId="0">BlankMacro1</definedName>
    <definedName name="템플2">BlankMacro1</definedName>
    <definedName name="템플3" localSheetId="1">BlankMacro1</definedName>
    <definedName name="템플3" localSheetId="0">BlankMacro1</definedName>
    <definedName name="템플3">BlankMacro1</definedName>
    <definedName name="템플4" localSheetId="1">BlankMacro1</definedName>
    <definedName name="템플4" localSheetId="0">BlankMacro1</definedName>
    <definedName name="템플4">BlankMacro1</definedName>
    <definedName name="템플5" localSheetId="1">BlankMacro1</definedName>
    <definedName name="템플5" localSheetId="0">BlankMacro1</definedName>
    <definedName name="템플5">BlankMacro1</definedName>
    <definedName name="템플6" localSheetId="1">BlankMacro1</definedName>
    <definedName name="템플6" localSheetId="0">BlankMacro1</definedName>
    <definedName name="템플6">BlankMacro1</definedName>
    <definedName name="템플레트7" localSheetId="1">BlankMacro1</definedName>
    <definedName name="템플레트7" localSheetId="0">BlankMacro1</definedName>
    <definedName name="템플레트7">BlankMacro1</definedName>
    <definedName name="템플리스트모듈5" localSheetId="1">BlankMacro1</definedName>
    <definedName name="템플리스트모듈5" localSheetId="0">BlankMacro1</definedName>
    <definedName name="템플리스트모듈5">BlankMacro1</definedName>
    <definedName name="템플리트" localSheetId="1">BlankMacro1</definedName>
    <definedName name="템플리트" localSheetId="0">BlankMacro1</definedName>
    <definedName name="템플리트">BlankMacro1</definedName>
    <definedName name="템플리트2" localSheetId="1">BlankMacro1</definedName>
    <definedName name="템플리트2" localSheetId="0">BlankMacro1</definedName>
    <definedName name="템플리트2">BlankMacro1</definedName>
    <definedName name="템플리트5" localSheetId="1">BlankMacro1</definedName>
    <definedName name="템플리트5" localSheetId="0">BlankMacro1</definedName>
    <definedName name="템플리트5">BlankMacro1</definedName>
    <definedName name="템플리트모듈" localSheetId="1">BlankMacro1</definedName>
    <definedName name="템플리트모듈" localSheetId="0">BlankMacro1</definedName>
    <definedName name="템플리트모듈">BlankMacro1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33" localSheetId="1">BlankMacro1</definedName>
    <definedName name="템플리트모듈33" localSheetId="0">BlankMacro1</definedName>
    <definedName name="템플리트모듈3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템플리트모듈7" localSheetId="1">BlankMacro1</definedName>
    <definedName name="템플리트모듈7" localSheetId="0">BlankMacro1</definedName>
    <definedName name="템플리트모듈7">BlankMacro1</definedName>
    <definedName name="템픞리" localSheetId="1">BlankMacro1</definedName>
    <definedName name="템픞리" localSheetId="0">BlankMacro1</definedName>
    <definedName name="템픞리">BlankMacro1</definedName>
    <definedName name="토공공사" localSheetId="1">BlankMacro1</definedName>
    <definedName name="토공공사" localSheetId="0">BlankMacro1</definedName>
    <definedName name="토공공사">BlankMacro1</definedName>
    <definedName name="토공공사비비교" localSheetId="1">BlankMacro1</definedName>
    <definedName name="토공공사비비교" localSheetId="0">BlankMacro1</definedName>
    <definedName name="토공공사비비교">BlankMacro1</definedName>
    <definedName name="토적1">[0]!토적1</definedName>
    <definedName name="토적표" localSheetId="0" hidden="1">#REF!</definedName>
    <definedName name="토적표" hidden="1">#REF!</definedName>
    <definedName name="통내">56623</definedName>
    <definedName name="통신" localSheetId="0">BlankMacro1</definedName>
    <definedName name="통신">BlankMacro1</definedName>
    <definedName name="통신기사">92355</definedName>
    <definedName name="통신산업기사">91949</definedName>
    <definedName name="통신일위대가" localSheetId="0">BlankMacro1</definedName>
    <definedName name="통신일위대가">BlankMacro1</definedName>
    <definedName name="통신집계" localSheetId="1">BlankMacro1</definedName>
    <definedName name="통신집계" localSheetId="0">BlankMacro1</definedName>
    <definedName name="통신집계">BlankMacro1</definedName>
    <definedName name="특수및기타건설공사" localSheetId="0">[1]단위수량!#REF!</definedName>
    <definedName name="특수및기타건설공사">[1]단위수량!#REF!</definedName>
    <definedName name="특수인부">62000</definedName>
    <definedName name="특케">111738</definedName>
    <definedName name="ㅍㅍ" localSheetId="1">BlankMacro1</definedName>
    <definedName name="ㅍㅍ" localSheetId="0">BlankMacro1</definedName>
    <definedName name="ㅍㅍ">BlankMacro1</definedName>
    <definedName name="파신" localSheetId="1">BlankMacro1</definedName>
    <definedName name="파신" localSheetId="0">BlankMacro1</definedName>
    <definedName name="파신">BlankMacro1</definedName>
    <definedName name="페이지" localSheetId="0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폐기량산출">[0]!폐기량산출</definedName>
    <definedName name="폐기물내역서" localSheetId="0">템플리트모듈6</definedName>
    <definedName name="폐기물내역서">템플리트모듈6</definedName>
    <definedName name="폐기물집계표">집</definedName>
    <definedName name="포장공1" localSheetId="1">BlankMacro1</definedName>
    <definedName name="포장공1" localSheetId="0">BlankMacro1</definedName>
    <definedName name="포장공1">BlankMacro1</definedName>
    <definedName name="품위내역서" localSheetId="0">BlankMacro1</definedName>
    <definedName name="품위내역서">BlankMacro1</definedName>
    <definedName name="플랜트">53292</definedName>
    <definedName name="ㅎㅇ" localSheetId="0">{"'용역비'!$A$4:$C$8"}</definedName>
    <definedName name="ㅎㅇ">{"'용역비'!$A$4:$C$8"}</definedName>
    <definedName name="ㅎ오" localSheetId="0">{"'용역비'!$A$4:$C$8"}</definedName>
    <definedName name="ㅎ오">{"'용역비'!$A$4:$C$8"}</definedName>
    <definedName name="ㅎㅎㅎ" localSheetId="0">{"Book1","상동3BL옥외설계계산서(1차검토분).xls"}</definedName>
    <definedName name="ㅎㅎㅎ">{"Book1","상동3BL옥외설계계산서(1차검토분).xls"}</definedName>
    <definedName name="ㅎㅎㅎㅎㅎㅎㅎ" localSheetId="0">{"Book1","상동3BL옥외설계계산서(1차검토분).xls"}</definedName>
    <definedName name="ㅎㅎㅎㅎㅎㅎㅎ">{"Book1","상동3BL옥외설계계산서(1차검토분).xls"}</definedName>
    <definedName name="ㅎㅎㅎㅎㅎㅎㅎㅎ" localSheetId="0">{"Book1","상동3BL옥외설계계산서(1차검토분).xls"}</definedName>
    <definedName name="ㅎㅎㅎㅎㅎㅎㅎㅎ">{"Book1","상동3BL옥외설계계산서(1차검토분).xls"}</definedName>
    <definedName name="하" localSheetId="1">BlankMacro1</definedName>
    <definedName name="하" localSheetId="0">BlankMacro1</definedName>
    <definedName name="하">BlankMacro1</definedName>
    <definedName name="하도급내역서" localSheetId="1">BlankMacro1</definedName>
    <definedName name="하도급내역서" localSheetId="0">BlankMacro1</definedName>
    <definedName name="하도급내역서">BlankMacro1</definedName>
    <definedName name="하수처리부지터파기" localSheetId="1">BlankMacro1</definedName>
    <definedName name="하수처리부지터파기" localSheetId="0">BlankMacro1</definedName>
    <definedName name="하수처리부지터파기">BlankMacro1</definedName>
    <definedName name="하하" localSheetId="1">BlankMacro1</definedName>
    <definedName name="하하" localSheetId="0">BlankMacro1</definedName>
    <definedName name="하하">BlankMacro1</definedName>
    <definedName name="한전수탁비">'[17]단가 (2)'!$H$17</definedName>
    <definedName name="합계">합계</definedName>
    <definedName name="허ㅗ러" localSheetId="0">BlankMacro1</definedName>
    <definedName name="허ㅗ러">BlankMacro1</definedName>
    <definedName name="현대내역서" localSheetId="0">{"'Sheet1'!$A$4","'Sheet1'!$A$9:$G$28"}</definedName>
    <definedName name="현대내역서">{"'Sheet1'!$A$4","'Sheet1'!$A$9:$G$28"}</definedName>
    <definedName name="호호호" localSheetId="1">BlankMacro1</definedName>
    <definedName name="호호호" localSheetId="0">BlankMacro1</definedName>
    <definedName name="호호호">BlankMacro1</definedName>
    <definedName name="홍ㅇ호" localSheetId="0">{"'용역비'!$A$4:$C$8"}</definedName>
    <definedName name="홍ㅇ호">{"'용역비'!$A$4:$C$8"}</definedName>
    <definedName name="화강석두껍돌">15992</definedName>
    <definedName name="화강석두껍돌100">29319</definedName>
    <definedName name="화강석판석30">53306</definedName>
    <definedName name="화성동탄" localSheetId="1">BlankMacro1</definedName>
    <definedName name="화성동탄" localSheetId="0">BlankMacro1</definedName>
    <definedName name="화성동탄">BlankMacro1</definedName>
    <definedName name="화장" localSheetId="0">BlankMacro1</definedName>
    <definedName name="화장">BlankMacro1</definedName>
    <definedName name="황서" localSheetId="1">BlankMacro1</definedName>
    <definedName name="황서" localSheetId="0">BlankMacro1</definedName>
    <definedName name="황서">BlankMacro1</definedName>
    <definedName name="횡배수관">[22]DATA!$K$2:$W$10</definedName>
    <definedName name="효석" localSheetId="0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흄관운반">[0]!흄관운반</definedName>
    <definedName name="ㅏㅓㅗ" localSheetId="1">BlankMacro1</definedName>
    <definedName name="ㅏㅓㅗ" localSheetId="0">BlankMacro1</definedName>
    <definedName name="ㅏㅓㅗ">BlankMacro1</definedName>
    <definedName name="ㅑㅑㅑ" localSheetId="0">{"'용역비'!$A$4:$C$8"}</definedName>
    <definedName name="ㅑㅑㅑ">{"'용역비'!$A$4:$C$8"}</definedName>
    <definedName name="ㅑㅑㅑㅑㅑ" localSheetId="0">{"'용역비'!$A$4:$C$8"}</definedName>
    <definedName name="ㅑㅑㅑㅑㅑ">{"'용역비'!$A$4:$C$8"}</definedName>
    <definedName name="ㅑㅑㅑㅑㅑㅑ" localSheetId="0">{"'용역비'!$A$4:$C$8"}</definedName>
    <definedName name="ㅑㅑㅑㅑㅑㅑ">{"'용역비'!$A$4:$C$8"}</definedName>
    <definedName name="ㅑㅕㅕ" localSheetId="0">{"'용역비'!$A$4:$C$8"}</definedName>
    <definedName name="ㅑㅕㅕ">{"'용역비'!$A$4:$C$8"}</definedName>
    <definedName name="ㅓㅏ" localSheetId="1">BlankMacro1</definedName>
    <definedName name="ㅓㅏ" localSheetId="0">BlankMacro1</definedName>
    <definedName name="ㅓㅏ">BlankMacro1</definedName>
    <definedName name="ㅓㅓㅓ" localSheetId="1">BlankMacro1</definedName>
    <definedName name="ㅓㅓㅓ" localSheetId="0">BlankMacro1</definedName>
    <definedName name="ㅓㅓㅓ">BlankMacro1</definedName>
    <definedName name="ㅓㅘㅓㅅ" localSheetId="1">BlankMacro1</definedName>
    <definedName name="ㅓㅘㅓㅅ" localSheetId="0">BlankMacro1</definedName>
    <definedName name="ㅓㅘㅓㅅ">BlankMacro1</definedName>
    <definedName name="ㅔ154">[23]Sheet1!$K$84</definedName>
    <definedName name="ㅔㅔㅔ" localSheetId="1">BlankMacro1</definedName>
    <definedName name="ㅔㅔㅔ" localSheetId="0">BlankMacro1</definedName>
    <definedName name="ㅔㅔㅔ">BlankMacro1</definedName>
    <definedName name="ㅔㅣ" localSheetId="0">{"'용역비'!$A$4:$C$8"}</definedName>
    <definedName name="ㅔㅣ">{"'용역비'!$A$4:$C$8"}</definedName>
    <definedName name="ㅗ" localSheetId="1">BlankMacro1</definedName>
    <definedName name="ㅗ" localSheetId="0">BlankMacro1</definedName>
    <definedName name="ㅗ">BlankMacro1</definedName>
    <definedName name="ㅗㅎ오ㅌㄱ러" localSheetId="1">BlankMacro1</definedName>
    <definedName name="ㅗㅎ오ㅌㄱ러" localSheetId="0">BlankMacro1</definedName>
    <definedName name="ㅗㅎ오ㅌㄱ러">BlankMacro1</definedName>
    <definedName name="ㅗㅓ" localSheetId="0">{"'제조(순번)'!$A$386:$A$387","'제조(순번)'!$A$1:$H$399"}</definedName>
    <definedName name="ㅗㅓ">{"'제조(순번)'!$A$386:$A$387","'제조(순번)'!$A$1:$H$399"}</definedName>
    <definedName name="ㅛㅛ" localSheetId="0">{"'용역비'!$A$4:$C$8"}</definedName>
    <definedName name="ㅛㅛ">{"'용역비'!$A$4:$C$8"}</definedName>
    <definedName name="ㅜㅜ" localSheetId="1">BlankMacro1</definedName>
    <definedName name="ㅜㅜ" localSheetId="0">BlankMacro1</definedName>
    <definedName name="ㅜㅜ">BlankMacro1</definedName>
    <definedName name="ㅠㄱ" localSheetId="0">{"'용역비'!$A$4:$C$8"}</definedName>
    <definedName name="ㅠㄱ">{"'용역비'!$A$4:$C$8"}</definedName>
    <definedName name="ㅣㅏㅣㅣㅏㅣㅏㅏㅣ" localSheetId="1">BlankMacro1</definedName>
    <definedName name="ㅣㅏㅣㅣㅏㅣㅏㅏㅣ" localSheetId="0">BlankMacro1</definedName>
    <definedName name="ㅣㅏㅣㅣㅏㅣㅏㅏㅣ">BlankMacro1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1" l="1"/>
  <c r="G27" i="11"/>
  <c r="F27" i="11"/>
  <c r="E27" i="11"/>
  <c r="K432" i="8" l="1"/>
  <c r="F23" i="18" l="1"/>
  <c r="H30" i="11"/>
  <c r="E34" i="11" l="1"/>
  <c r="I30" i="11"/>
  <c r="G29" i="11"/>
  <c r="F18" i="15"/>
  <c r="C12" i="15" l="1"/>
  <c r="D12" i="15"/>
  <c r="E12" i="15"/>
  <c r="H11" i="11"/>
  <c r="H8" i="11"/>
  <c r="H6" i="11"/>
  <c r="G11" i="11"/>
  <c r="G8" i="11"/>
  <c r="G6" i="11"/>
  <c r="G36" i="11" s="1"/>
  <c r="F11" i="11"/>
  <c r="F8" i="11"/>
  <c r="F6" i="11"/>
  <c r="D2" i="11"/>
  <c r="H36" i="11" l="1"/>
  <c r="F36" i="11"/>
  <c r="F12" i="15"/>
  <c r="G25" i="15"/>
  <c r="F16" i="15"/>
  <c r="E15" i="15"/>
  <c r="D15" i="15"/>
  <c r="C15" i="15"/>
  <c r="F13" i="15"/>
  <c r="F11" i="15"/>
  <c r="E10" i="15"/>
  <c r="D10" i="15"/>
  <c r="C10" i="15"/>
  <c r="F10" i="15" l="1"/>
  <c r="F37" i="11" s="1"/>
  <c r="F15" i="15"/>
  <c r="F16" i="11"/>
  <c r="H37" i="11" l="1"/>
  <c r="G37" i="11"/>
  <c r="F5" i="11"/>
  <c r="F21" i="11" s="1"/>
  <c r="F9" i="11"/>
  <c r="F17" i="11"/>
  <c r="F38" i="11"/>
  <c r="F14" i="11"/>
  <c r="F15" i="11" s="1"/>
  <c r="A10" i="13"/>
  <c r="A9" i="13"/>
  <c r="A8" i="13"/>
  <c r="A7" i="13"/>
  <c r="I20" i="11"/>
  <c r="G16" i="11"/>
  <c r="G5" i="11"/>
  <c r="F18" i="11" l="1"/>
  <c r="F22" i="11"/>
  <c r="F23" i="11"/>
  <c r="F7" i="11"/>
  <c r="H5" i="11"/>
  <c r="H21" i="11" s="1"/>
  <c r="I34" i="11"/>
  <c r="H17" i="11"/>
  <c r="H9" i="11"/>
  <c r="H14" i="11"/>
  <c r="H15" i="11" s="1"/>
  <c r="H16" i="11"/>
  <c r="G21" i="11"/>
  <c r="G14" i="11"/>
  <c r="G15" i="11" s="1"/>
  <c r="G18" i="11"/>
  <c r="G23" i="11"/>
  <c r="G9" i="11"/>
  <c r="G17" i="11"/>
  <c r="G22" i="11"/>
  <c r="H22" i="11" l="1"/>
  <c r="H23" i="11"/>
  <c r="H18" i="11"/>
  <c r="F12" i="11"/>
  <c r="H7" i="11"/>
  <c r="F19" i="11"/>
  <c r="F13" i="11"/>
  <c r="G7" i="11"/>
  <c r="H19" i="11" l="1"/>
  <c r="H13" i="11"/>
  <c r="H12" i="11"/>
  <c r="F10" i="11"/>
  <c r="G12" i="11"/>
  <c r="G13" i="11"/>
  <c r="G19" i="11"/>
  <c r="H10" i="11" l="1"/>
  <c r="G10" i="11"/>
  <c r="F4" i="11"/>
  <c r="F26" i="11" l="1"/>
  <c r="G4" i="11"/>
  <c r="H4" i="11"/>
  <c r="F31" i="11" l="1"/>
  <c r="F32" i="11" s="1"/>
  <c r="F33" i="11" s="1"/>
  <c r="H26" i="11"/>
  <c r="H31" i="11" s="1"/>
  <c r="G26" i="11"/>
  <c r="G31" i="11" s="1"/>
  <c r="F35" i="11" l="1"/>
  <c r="H38" i="11"/>
  <c r="G32" i="11"/>
  <c r="G38" i="11"/>
  <c r="G33" i="11" l="1"/>
  <c r="G35" i="11" s="1"/>
  <c r="H32" i="11"/>
  <c r="H33" i="11" l="1"/>
  <c r="H35" i="11" l="1"/>
  <c r="F921" i="8"/>
  <c r="F154" i="8"/>
  <c r="F121" i="8"/>
  <c r="F39" i="8"/>
  <c r="H729" i="8"/>
  <c r="H728" i="8"/>
  <c r="H466" i="8"/>
  <c r="J466" i="8"/>
  <c r="J463" i="8"/>
  <c r="H297" i="8"/>
  <c r="H286" i="8"/>
  <c r="H276" i="8"/>
  <c r="H235" i="8"/>
  <c r="H223" i="8"/>
  <c r="J192" i="8"/>
  <c r="H192" i="8"/>
  <c r="J105" i="8"/>
  <c r="H103" i="8"/>
  <c r="H102" i="8"/>
  <c r="H940" i="8"/>
  <c r="F939" i="8"/>
  <c r="H939" i="8"/>
  <c r="H938" i="8"/>
  <c r="F937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F917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F873" i="8"/>
  <c r="H872" i="8"/>
  <c r="H871" i="8"/>
  <c r="H870" i="8"/>
  <c r="H869" i="8"/>
  <c r="H727" i="8"/>
  <c r="J726" i="8"/>
  <c r="J677" i="8"/>
  <c r="H677" i="8"/>
  <c r="F677" i="8"/>
  <c r="J611" i="8"/>
  <c r="H611" i="8"/>
  <c r="J610" i="8"/>
  <c r="H610" i="8"/>
  <c r="H609" i="8"/>
  <c r="J609" i="8"/>
  <c r="H581" i="8"/>
  <c r="H579" i="8"/>
  <c r="H573" i="8"/>
  <c r="J522" i="8"/>
  <c r="H521" i="8"/>
  <c r="H519" i="8"/>
  <c r="H518" i="8"/>
  <c r="J518" i="8"/>
  <c r="H517" i="8"/>
  <c r="J517" i="8"/>
  <c r="J516" i="8"/>
  <c r="H476" i="8"/>
  <c r="H439" i="8"/>
  <c r="H429" i="8"/>
  <c r="H428" i="8"/>
  <c r="H188" i="8"/>
  <c r="H187" i="8"/>
  <c r="H186" i="8"/>
  <c r="H185" i="8"/>
  <c r="H184" i="8"/>
  <c r="H183" i="8"/>
  <c r="H182" i="8"/>
  <c r="J182" i="8"/>
  <c r="H181" i="8"/>
  <c r="J181" i="8"/>
  <c r="H180" i="8"/>
  <c r="J180" i="8"/>
  <c r="H178" i="8"/>
  <c r="H177" i="8"/>
  <c r="H176" i="8"/>
  <c r="H175" i="8"/>
  <c r="J153" i="8"/>
  <c r="J152" i="8"/>
  <c r="H151" i="8"/>
  <c r="J151" i="8"/>
  <c r="J121" i="8"/>
  <c r="H121" i="8"/>
  <c r="J120" i="8"/>
  <c r="H120" i="8"/>
  <c r="J119" i="8"/>
  <c r="H119" i="8"/>
  <c r="H117" i="8"/>
  <c r="J117" i="8"/>
  <c r="H116" i="8"/>
  <c r="J116" i="8"/>
  <c r="H101" i="8"/>
  <c r="H97" i="8"/>
  <c r="H41" i="8"/>
  <c r="J41" i="8"/>
  <c r="H40" i="8"/>
  <c r="J39" i="8"/>
  <c r="H38" i="8"/>
  <c r="J38" i="8"/>
  <c r="H37" i="8"/>
  <c r="J37" i="8"/>
  <c r="H36" i="8"/>
  <c r="J36" i="8"/>
  <c r="H35" i="8"/>
  <c r="J33" i="8"/>
  <c r="J32" i="8"/>
  <c r="H9" i="8"/>
  <c r="F8" i="8"/>
  <c r="H8" i="8"/>
  <c r="H7" i="8"/>
  <c r="H6" i="8"/>
  <c r="H5" i="8"/>
  <c r="F849" i="8"/>
  <c r="H849" i="8"/>
  <c r="H867" i="8" s="1"/>
  <c r="G35" i="9" s="1"/>
  <c r="J849" i="8"/>
  <c r="K849" i="8"/>
  <c r="F848" i="8"/>
  <c r="H848" i="8"/>
  <c r="J848" i="8"/>
  <c r="K848" i="8"/>
  <c r="F847" i="8"/>
  <c r="H847" i="8"/>
  <c r="J847" i="8"/>
  <c r="K847" i="8"/>
  <c r="F846" i="8"/>
  <c r="H846" i="8"/>
  <c r="J846" i="8"/>
  <c r="K846" i="8"/>
  <c r="F845" i="8"/>
  <c r="H845" i="8"/>
  <c r="J845" i="8"/>
  <c r="J867" i="8" s="1"/>
  <c r="I35" i="9" s="1"/>
  <c r="K845" i="8"/>
  <c r="F829" i="8"/>
  <c r="H829" i="8"/>
  <c r="J829" i="8"/>
  <c r="K829" i="8"/>
  <c r="F828" i="8"/>
  <c r="H828" i="8"/>
  <c r="J828" i="8"/>
  <c r="K828" i="8"/>
  <c r="F827" i="8"/>
  <c r="H827" i="8"/>
  <c r="J827" i="8"/>
  <c r="K827" i="8"/>
  <c r="F826" i="8"/>
  <c r="H826" i="8"/>
  <c r="J826" i="8"/>
  <c r="K826" i="8"/>
  <c r="F825" i="8"/>
  <c r="H825" i="8"/>
  <c r="J825" i="8"/>
  <c r="K825" i="8"/>
  <c r="F824" i="8"/>
  <c r="H824" i="8"/>
  <c r="J824" i="8"/>
  <c r="K824" i="8"/>
  <c r="F823" i="8"/>
  <c r="H823" i="8"/>
  <c r="J823" i="8"/>
  <c r="K823" i="8"/>
  <c r="F822" i="8"/>
  <c r="H822" i="8"/>
  <c r="J822" i="8"/>
  <c r="K822" i="8"/>
  <c r="F821" i="8"/>
  <c r="H821" i="8"/>
  <c r="J821" i="8"/>
  <c r="K821" i="8"/>
  <c r="F797" i="8"/>
  <c r="F819" i="8" s="1"/>
  <c r="E33" i="9" s="1"/>
  <c r="E7" i="13" s="1"/>
  <c r="H797" i="8"/>
  <c r="H819" i="8" s="1"/>
  <c r="G33" i="9" s="1"/>
  <c r="J797" i="8"/>
  <c r="J819" i="8" s="1"/>
  <c r="I33" i="9" s="1"/>
  <c r="K797" i="8"/>
  <c r="H795" i="8"/>
  <c r="G32" i="9" s="1"/>
  <c r="H32" i="9" s="1"/>
  <c r="F773" i="8"/>
  <c r="F795" i="8" s="1"/>
  <c r="E32" i="9" s="1"/>
  <c r="H773" i="8"/>
  <c r="J773" i="8"/>
  <c r="J795" i="8" s="1"/>
  <c r="I32" i="9" s="1"/>
  <c r="J32" i="9" s="1"/>
  <c r="K773" i="8"/>
  <c r="F757" i="8"/>
  <c r="H757" i="8"/>
  <c r="J757" i="8"/>
  <c r="K757" i="8"/>
  <c r="F756" i="8"/>
  <c r="H756" i="8"/>
  <c r="J756" i="8"/>
  <c r="K756" i="8"/>
  <c r="F755" i="8"/>
  <c r="H755" i="8"/>
  <c r="J755" i="8"/>
  <c r="K755" i="8"/>
  <c r="F754" i="8"/>
  <c r="H754" i="8"/>
  <c r="J754" i="8"/>
  <c r="K754" i="8"/>
  <c r="F753" i="8"/>
  <c r="H753" i="8"/>
  <c r="J753" i="8"/>
  <c r="K753" i="8"/>
  <c r="F752" i="8"/>
  <c r="H752" i="8"/>
  <c r="J752" i="8"/>
  <c r="K752" i="8"/>
  <c r="F751" i="8"/>
  <c r="H751" i="8"/>
  <c r="J751" i="8"/>
  <c r="K751" i="8"/>
  <c r="F750" i="8"/>
  <c r="H750" i="8"/>
  <c r="J750" i="8"/>
  <c r="K750" i="8"/>
  <c r="F749" i="8"/>
  <c r="H749" i="8"/>
  <c r="J749" i="8"/>
  <c r="K749" i="8"/>
  <c r="F708" i="8"/>
  <c r="H708" i="8"/>
  <c r="J708" i="8"/>
  <c r="K708" i="8"/>
  <c r="F707" i="8"/>
  <c r="H707" i="8"/>
  <c r="J707" i="8"/>
  <c r="K707" i="8"/>
  <c r="F706" i="8"/>
  <c r="H706" i="8"/>
  <c r="J706" i="8"/>
  <c r="K706" i="8"/>
  <c r="F705" i="8"/>
  <c r="H705" i="8"/>
  <c r="J705" i="8"/>
  <c r="K705" i="8"/>
  <c r="F704" i="8"/>
  <c r="H704" i="8"/>
  <c r="J704" i="8"/>
  <c r="K704" i="8"/>
  <c r="F703" i="8"/>
  <c r="H703" i="8"/>
  <c r="J703" i="8"/>
  <c r="K703" i="8"/>
  <c r="F702" i="8"/>
  <c r="H702" i="8"/>
  <c r="J702" i="8"/>
  <c r="K702" i="8"/>
  <c r="F701" i="8"/>
  <c r="H701" i="8"/>
  <c r="J701" i="8"/>
  <c r="K701" i="8"/>
  <c r="F680" i="8"/>
  <c r="H680" i="8"/>
  <c r="J680" i="8"/>
  <c r="K680" i="8"/>
  <c r="F679" i="8"/>
  <c r="H679" i="8"/>
  <c r="J679" i="8"/>
  <c r="K679" i="8"/>
  <c r="F676" i="8"/>
  <c r="H676" i="8"/>
  <c r="J676" i="8"/>
  <c r="K676" i="8"/>
  <c r="F675" i="8"/>
  <c r="H675" i="8"/>
  <c r="J675" i="8"/>
  <c r="K675" i="8"/>
  <c r="F674" i="8"/>
  <c r="H674" i="8"/>
  <c r="J674" i="8"/>
  <c r="K674" i="8"/>
  <c r="F673" i="8"/>
  <c r="H673" i="8"/>
  <c r="J673" i="8"/>
  <c r="K673" i="8"/>
  <c r="F672" i="8"/>
  <c r="H672" i="8"/>
  <c r="J672" i="8"/>
  <c r="K672" i="8"/>
  <c r="F671" i="8"/>
  <c r="H671" i="8"/>
  <c r="J671" i="8"/>
  <c r="K671" i="8"/>
  <c r="F670" i="8"/>
  <c r="H670" i="8"/>
  <c r="J670" i="8"/>
  <c r="K670" i="8"/>
  <c r="F669" i="8"/>
  <c r="H669" i="8"/>
  <c r="J669" i="8"/>
  <c r="K669" i="8"/>
  <c r="F668" i="8"/>
  <c r="H668" i="8"/>
  <c r="J668" i="8"/>
  <c r="K668" i="8"/>
  <c r="F667" i="8"/>
  <c r="H667" i="8"/>
  <c r="J667" i="8"/>
  <c r="K667" i="8"/>
  <c r="F666" i="8"/>
  <c r="H666" i="8"/>
  <c r="J666" i="8"/>
  <c r="K666" i="8"/>
  <c r="F665" i="8"/>
  <c r="H665" i="8"/>
  <c r="J665" i="8"/>
  <c r="K665" i="8"/>
  <c r="F664" i="8"/>
  <c r="H664" i="8"/>
  <c r="J664" i="8"/>
  <c r="K664" i="8"/>
  <c r="F663" i="8"/>
  <c r="H663" i="8"/>
  <c r="J663" i="8"/>
  <c r="K663" i="8"/>
  <c r="F662" i="8"/>
  <c r="H662" i="8"/>
  <c r="J662" i="8"/>
  <c r="K662" i="8"/>
  <c r="F661" i="8"/>
  <c r="H661" i="8"/>
  <c r="J661" i="8"/>
  <c r="K661" i="8"/>
  <c r="F660" i="8"/>
  <c r="H660" i="8"/>
  <c r="J660" i="8"/>
  <c r="K660" i="8"/>
  <c r="F659" i="8"/>
  <c r="H659" i="8"/>
  <c r="J659" i="8"/>
  <c r="K659" i="8"/>
  <c r="F658" i="8"/>
  <c r="H658" i="8"/>
  <c r="J658" i="8"/>
  <c r="K658" i="8"/>
  <c r="F657" i="8"/>
  <c r="H657" i="8"/>
  <c r="J657" i="8"/>
  <c r="K657" i="8"/>
  <c r="F656" i="8"/>
  <c r="H656" i="8"/>
  <c r="J656" i="8"/>
  <c r="K656" i="8"/>
  <c r="F637" i="8"/>
  <c r="H637" i="8"/>
  <c r="J637" i="8"/>
  <c r="K637" i="8"/>
  <c r="F616" i="8"/>
  <c r="H616" i="8"/>
  <c r="J616" i="8"/>
  <c r="K616" i="8"/>
  <c r="F615" i="8"/>
  <c r="H615" i="8"/>
  <c r="J615" i="8"/>
  <c r="K615" i="8"/>
  <c r="F614" i="8"/>
  <c r="H614" i="8"/>
  <c r="J614" i="8"/>
  <c r="K614" i="8"/>
  <c r="F613" i="8"/>
  <c r="H613" i="8"/>
  <c r="J613" i="8"/>
  <c r="K613" i="8"/>
  <c r="F612" i="8"/>
  <c r="H612" i="8"/>
  <c r="J612" i="8"/>
  <c r="K612" i="8"/>
  <c r="F608" i="8"/>
  <c r="H608" i="8"/>
  <c r="J608" i="8"/>
  <c r="K608" i="8"/>
  <c r="F607" i="8"/>
  <c r="H607" i="8"/>
  <c r="J607" i="8"/>
  <c r="K607" i="8"/>
  <c r="F606" i="8"/>
  <c r="H606" i="8"/>
  <c r="J606" i="8"/>
  <c r="K606" i="8"/>
  <c r="F605" i="8"/>
  <c r="H605" i="8"/>
  <c r="J605" i="8"/>
  <c r="K605" i="8"/>
  <c r="F591" i="8"/>
  <c r="H591" i="8"/>
  <c r="J591" i="8"/>
  <c r="K591" i="8"/>
  <c r="F590" i="8"/>
  <c r="H590" i="8"/>
  <c r="J590" i="8"/>
  <c r="K590" i="8"/>
  <c r="F589" i="8"/>
  <c r="H589" i="8"/>
  <c r="J589" i="8"/>
  <c r="K589" i="8"/>
  <c r="F588" i="8"/>
  <c r="H588" i="8"/>
  <c r="J588" i="8"/>
  <c r="K588" i="8"/>
  <c r="F587" i="8"/>
  <c r="H587" i="8"/>
  <c r="J587" i="8"/>
  <c r="K587" i="8"/>
  <c r="F586" i="8"/>
  <c r="H586" i="8"/>
  <c r="J586" i="8"/>
  <c r="K586" i="8"/>
  <c r="F585" i="8"/>
  <c r="H585" i="8"/>
  <c r="J585" i="8"/>
  <c r="K585" i="8"/>
  <c r="F583" i="8"/>
  <c r="H583" i="8"/>
  <c r="J583" i="8"/>
  <c r="K583" i="8"/>
  <c r="F582" i="8"/>
  <c r="H582" i="8"/>
  <c r="J582" i="8"/>
  <c r="K582" i="8"/>
  <c r="F580" i="8"/>
  <c r="H580" i="8"/>
  <c r="J580" i="8"/>
  <c r="K580" i="8"/>
  <c r="F578" i="8"/>
  <c r="H578" i="8"/>
  <c r="J578" i="8"/>
  <c r="K578" i="8"/>
  <c r="F577" i="8"/>
  <c r="H577" i="8"/>
  <c r="J577" i="8"/>
  <c r="K577" i="8"/>
  <c r="F576" i="8"/>
  <c r="H576" i="8"/>
  <c r="J576" i="8"/>
  <c r="K576" i="8"/>
  <c r="F575" i="8"/>
  <c r="H575" i="8"/>
  <c r="J575" i="8"/>
  <c r="K575" i="8"/>
  <c r="F574" i="8"/>
  <c r="H574" i="8"/>
  <c r="J574" i="8"/>
  <c r="K574" i="8"/>
  <c r="F572" i="8"/>
  <c r="H572" i="8"/>
  <c r="J572" i="8"/>
  <c r="K572" i="8"/>
  <c r="F571" i="8"/>
  <c r="H571" i="8"/>
  <c r="J571" i="8"/>
  <c r="K571" i="8"/>
  <c r="F570" i="8"/>
  <c r="H570" i="8"/>
  <c r="J570" i="8"/>
  <c r="K570" i="8"/>
  <c r="F569" i="8"/>
  <c r="H569" i="8"/>
  <c r="J569" i="8"/>
  <c r="K569" i="8"/>
  <c r="F568" i="8"/>
  <c r="H568" i="8"/>
  <c r="J568" i="8"/>
  <c r="K568" i="8"/>
  <c r="F563" i="8"/>
  <c r="H563" i="8"/>
  <c r="J563" i="8"/>
  <c r="K563" i="8"/>
  <c r="F562" i="8"/>
  <c r="H562" i="8"/>
  <c r="J562" i="8"/>
  <c r="K562" i="8"/>
  <c r="F561" i="8"/>
  <c r="H561" i="8"/>
  <c r="J561" i="8"/>
  <c r="K561" i="8"/>
  <c r="F560" i="8"/>
  <c r="H560" i="8"/>
  <c r="J560" i="8"/>
  <c r="K560" i="8"/>
  <c r="F559" i="8"/>
  <c r="H559" i="8"/>
  <c r="J559" i="8"/>
  <c r="K559" i="8"/>
  <c r="F546" i="8"/>
  <c r="H546" i="8"/>
  <c r="J546" i="8"/>
  <c r="K546" i="8"/>
  <c r="F540" i="8"/>
  <c r="H540" i="8"/>
  <c r="J540" i="8"/>
  <c r="K540" i="8"/>
  <c r="F539" i="8"/>
  <c r="H539" i="8"/>
  <c r="J539" i="8"/>
  <c r="K539" i="8"/>
  <c r="F538" i="8"/>
  <c r="H538" i="8"/>
  <c r="J538" i="8"/>
  <c r="K538" i="8"/>
  <c r="F537" i="8"/>
  <c r="H537" i="8"/>
  <c r="J537" i="8"/>
  <c r="K537" i="8"/>
  <c r="F536" i="8"/>
  <c r="H536" i="8"/>
  <c r="J536" i="8"/>
  <c r="K536" i="8"/>
  <c r="F535" i="8"/>
  <c r="H535" i="8"/>
  <c r="J535" i="8"/>
  <c r="K535" i="8"/>
  <c r="F534" i="8"/>
  <c r="H534" i="8"/>
  <c r="J534" i="8"/>
  <c r="K534" i="8"/>
  <c r="F533" i="8"/>
  <c r="H533" i="8"/>
  <c r="J533" i="8"/>
  <c r="K533" i="8"/>
  <c r="F520" i="8"/>
  <c r="H520" i="8"/>
  <c r="J520" i="8"/>
  <c r="K520" i="8"/>
  <c r="F515" i="8"/>
  <c r="H515" i="8"/>
  <c r="J515" i="8"/>
  <c r="K515" i="8"/>
  <c r="F514" i="8"/>
  <c r="H514" i="8"/>
  <c r="J514" i="8"/>
  <c r="K514" i="8"/>
  <c r="F513" i="8"/>
  <c r="H513" i="8"/>
  <c r="J513" i="8"/>
  <c r="K513" i="8"/>
  <c r="F512" i="8"/>
  <c r="H512" i="8"/>
  <c r="J512" i="8"/>
  <c r="K512" i="8"/>
  <c r="F493" i="8"/>
  <c r="H493" i="8"/>
  <c r="J493" i="8"/>
  <c r="K493" i="8"/>
  <c r="F492" i="8"/>
  <c r="H492" i="8"/>
  <c r="J492" i="8"/>
  <c r="K492" i="8"/>
  <c r="F491" i="8"/>
  <c r="H491" i="8"/>
  <c r="J491" i="8"/>
  <c r="K491" i="8"/>
  <c r="F490" i="8"/>
  <c r="H490" i="8"/>
  <c r="J490" i="8"/>
  <c r="K490" i="8"/>
  <c r="F475" i="8"/>
  <c r="H475" i="8"/>
  <c r="J475" i="8"/>
  <c r="K475" i="8"/>
  <c r="F470" i="8"/>
  <c r="H470" i="8"/>
  <c r="J470" i="8"/>
  <c r="K470" i="8"/>
  <c r="F469" i="8"/>
  <c r="H469" i="8"/>
  <c r="J469" i="8"/>
  <c r="K469" i="8"/>
  <c r="F468" i="8"/>
  <c r="H468" i="8"/>
  <c r="J468" i="8"/>
  <c r="K468" i="8"/>
  <c r="F467" i="8"/>
  <c r="H467" i="8"/>
  <c r="J467" i="8"/>
  <c r="K467" i="8"/>
  <c r="F438" i="8"/>
  <c r="H438" i="8"/>
  <c r="J438" i="8"/>
  <c r="K438" i="8"/>
  <c r="F427" i="8"/>
  <c r="H427" i="8"/>
  <c r="J427" i="8"/>
  <c r="K427" i="8"/>
  <c r="F419" i="8"/>
  <c r="H419" i="8"/>
  <c r="J419" i="8"/>
  <c r="K419" i="8"/>
  <c r="F418" i="8"/>
  <c r="H418" i="8"/>
  <c r="J418" i="8"/>
  <c r="K418" i="8"/>
  <c r="F417" i="8"/>
  <c r="H417" i="8"/>
  <c r="J417" i="8"/>
  <c r="K417" i="8"/>
  <c r="F416" i="8"/>
  <c r="H416" i="8"/>
  <c r="J416" i="8"/>
  <c r="K416" i="8"/>
  <c r="F415" i="8"/>
  <c r="H415" i="8"/>
  <c r="J415" i="8"/>
  <c r="K415" i="8"/>
  <c r="F414" i="8"/>
  <c r="H414" i="8"/>
  <c r="J414" i="8"/>
  <c r="K414" i="8"/>
  <c r="F413" i="8"/>
  <c r="H413" i="8"/>
  <c r="J413" i="8"/>
  <c r="K413" i="8"/>
  <c r="F392" i="8"/>
  <c r="H392" i="8"/>
  <c r="J392" i="8"/>
  <c r="K392" i="8"/>
  <c r="F391" i="8"/>
  <c r="H391" i="8"/>
  <c r="J391" i="8"/>
  <c r="K391" i="8"/>
  <c r="F390" i="8"/>
  <c r="H390" i="8"/>
  <c r="J390" i="8"/>
  <c r="K390" i="8"/>
  <c r="F389" i="8"/>
  <c r="F411" i="8" s="1"/>
  <c r="E20" i="9" s="1"/>
  <c r="H389" i="8"/>
  <c r="H411" i="8" s="1"/>
  <c r="G20" i="9" s="1"/>
  <c r="H20" i="9" s="1"/>
  <c r="J389" i="8"/>
  <c r="K389" i="8"/>
  <c r="F370" i="8"/>
  <c r="H370" i="8"/>
  <c r="J370" i="8"/>
  <c r="K370" i="8"/>
  <c r="F369" i="8"/>
  <c r="H369" i="8"/>
  <c r="J369" i="8"/>
  <c r="K369" i="8"/>
  <c r="F368" i="8"/>
  <c r="H368" i="8"/>
  <c r="J368" i="8"/>
  <c r="K368" i="8"/>
  <c r="F367" i="8"/>
  <c r="H367" i="8"/>
  <c r="J367" i="8"/>
  <c r="K367" i="8"/>
  <c r="F366" i="8"/>
  <c r="H366" i="8"/>
  <c r="J366" i="8"/>
  <c r="K366" i="8"/>
  <c r="F365" i="8"/>
  <c r="F387" i="8" s="1"/>
  <c r="E19" i="9" s="1"/>
  <c r="H365" i="8"/>
  <c r="J365" i="8"/>
  <c r="J387" i="8" s="1"/>
  <c r="I19" i="9" s="1"/>
  <c r="J19" i="9" s="1"/>
  <c r="K365" i="8"/>
  <c r="F344" i="8"/>
  <c r="H344" i="8"/>
  <c r="J344" i="8"/>
  <c r="K344" i="8"/>
  <c r="F343" i="8"/>
  <c r="H343" i="8"/>
  <c r="J343" i="8"/>
  <c r="K343" i="8"/>
  <c r="F342" i="8"/>
  <c r="H342" i="8"/>
  <c r="J342" i="8"/>
  <c r="K342" i="8"/>
  <c r="F341" i="8"/>
  <c r="H341" i="8"/>
  <c r="J341" i="8"/>
  <c r="J363" i="8" s="1"/>
  <c r="I18" i="9" s="1"/>
  <c r="J18" i="9" s="1"/>
  <c r="K341" i="8"/>
  <c r="F320" i="8"/>
  <c r="H320" i="8"/>
  <c r="J320" i="8"/>
  <c r="K320" i="8"/>
  <c r="F319" i="8"/>
  <c r="H319" i="8"/>
  <c r="J319" i="8"/>
  <c r="K319" i="8"/>
  <c r="F318" i="8"/>
  <c r="H318" i="8"/>
  <c r="J318" i="8"/>
  <c r="K318" i="8"/>
  <c r="F317" i="8"/>
  <c r="F339" i="8" s="1"/>
  <c r="E17" i="9" s="1"/>
  <c r="H317" i="8"/>
  <c r="J317" i="8"/>
  <c r="K317" i="8"/>
  <c r="F296" i="8"/>
  <c r="H296" i="8"/>
  <c r="J296" i="8"/>
  <c r="K296" i="8"/>
  <c r="F295" i="8"/>
  <c r="H295" i="8"/>
  <c r="J295" i="8"/>
  <c r="K295" i="8"/>
  <c r="F294" i="8"/>
  <c r="H294" i="8"/>
  <c r="J294" i="8"/>
  <c r="K294" i="8"/>
  <c r="F282" i="8"/>
  <c r="H282" i="8"/>
  <c r="J282" i="8"/>
  <c r="K282" i="8"/>
  <c r="F281" i="8"/>
  <c r="H281" i="8"/>
  <c r="J281" i="8"/>
  <c r="K281" i="8"/>
  <c r="F280" i="8"/>
  <c r="H280" i="8"/>
  <c r="J280" i="8"/>
  <c r="K280" i="8"/>
  <c r="F278" i="8"/>
  <c r="H278" i="8"/>
  <c r="J278" i="8"/>
  <c r="K278" i="8"/>
  <c r="F277" i="8"/>
  <c r="H277" i="8"/>
  <c r="J277" i="8"/>
  <c r="K277" i="8"/>
  <c r="F274" i="8"/>
  <c r="H274" i="8"/>
  <c r="J274" i="8"/>
  <c r="K274" i="8"/>
  <c r="F273" i="8"/>
  <c r="H273" i="8"/>
  <c r="J273" i="8"/>
  <c r="K273" i="8"/>
  <c r="F272" i="8"/>
  <c r="H272" i="8"/>
  <c r="J272" i="8"/>
  <c r="K272" i="8"/>
  <c r="F271" i="8"/>
  <c r="H271" i="8"/>
  <c r="J271" i="8"/>
  <c r="K271" i="8"/>
  <c r="F270" i="8"/>
  <c r="H270" i="8"/>
  <c r="J270" i="8"/>
  <c r="K270" i="8"/>
  <c r="F269" i="8"/>
  <c r="H269" i="8"/>
  <c r="J269" i="8"/>
  <c r="K269" i="8"/>
  <c r="F246" i="8"/>
  <c r="H246" i="8"/>
  <c r="J246" i="8"/>
  <c r="K246" i="8"/>
  <c r="F245" i="8"/>
  <c r="H245" i="8"/>
  <c r="J245" i="8"/>
  <c r="K245" i="8"/>
  <c r="F234" i="8"/>
  <c r="H234" i="8"/>
  <c r="J234" i="8"/>
  <c r="K234" i="8"/>
  <c r="F233" i="8"/>
  <c r="H233" i="8"/>
  <c r="J233" i="8"/>
  <c r="K233" i="8"/>
  <c r="F232" i="8"/>
  <c r="H232" i="8"/>
  <c r="J232" i="8"/>
  <c r="K232" i="8"/>
  <c r="F231" i="8"/>
  <c r="H231" i="8"/>
  <c r="J231" i="8"/>
  <c r="K231" i="8"/>
  <c r="F230" i="8"/>
  <c r="H230" i="8"/>
  <c r="J230" i="8"/>
  <c r="K230" i="8"/>
  <c r="F229" i="8"/>
  <c r="H229" i="8"/>
  <c r="J229" i="8"/>
  <c r="K229" i="8"/>
  <c r="F228" i="8"/>
  <c r="H228" i="8"/>
  <c r="J228" i="8"/>
  <c r="K228" i="8"/>
  <c r="F227" i="8"/>
  <c r="H227" i="8"/>
  <c r="J227" i="8"/>
  <c r="K227" i="8"/>
  <c r="F226" i="8"/>
  <c r="H226" i="8"/>
  <c r="J226" i="8"/>
  <c r="K226" i="8"/>
  <c r="F225" i="8"/>
  <c r="H225" i="8"/>
  <c r="J225" i="8"/>
  <c r="K225" i="8"/>
  <c r="F224" i="8"/>
  <c r="H224" i="8"/>
  <c r="J224" i="8"/>
  <c r="K224" i="8"/>
  <c r="F222" i="8"/>
  <c r="H222" i="8"/>
  <c r="J222" i="8"/>
  <c r="K222" i="8"/>
  <c r="F221" i="8"/>
  <c r="H221" i="8"/>
  <c r="J221" i="8"/>
  <c r="K221" i="8"/>
  <c r="F220" i="8"/>
  <c r="H220" i="8"/>
  <c r="J220" i="8"/>
  <c r="K220" i="8"/>
  <c r="F219" i="8"/>
  <c r="H219" i="8"/>
  <c r="J219" i="8"/>
  <c r="K219" i="8"/>
  <c r="F218" i="8"/>
  <c r="H218" i="8"/>
  <c r="J218" i="8"/>
  <c r="K218" i="8"/>
  <c r="F216" i="8"/>
  <c r="H216" i="8"/>
  <c r="J216" i="8"/>
  <c r="K216" i="8"/>
  <c r="F215" i="8"/>
  <c r="H215" i="8"/>
  <c r="J215" i="8"/>
  <c r="K215" i="8"/>
  <c r="F214" i="8"/>
  <c r="H214" i="8"/>
  <c r="J214" i="8"/>
  <c r="K214" i="8"/>
  <c r="F213" i="8"/>
  <c r="H213" i="8"/>
  <c r="J213" i="8"/>
  <c r="K213" i="8"/>
  <c r="F212" i="8"/>
  <c r="H212" i="8"/>
  <c r="J212" i="8"/>
  <c r="K212" i="8"/>
  <c r="F211" i="8"/>
  <c r="H211" i="8"/>
  <c r="J211" i="8"/>
  <c r="K211" i="8"/>
  <c r="F210" i="8"/>
  <c r="H210" i="8"/>
  <c r="J210" i="8"/>
  <c r="K210" i="8"/>
  <c r="F209" i="8"/>
  <c r="H209" i="8"/>
  <c r="J209" i="8"/>
  <c r="K209" i="8"/>
  <c r="F208" i="8"/>
  <c r="H208" i="8"/>
  <c r="J208" i="8"/>
  <c r="K208" i="8"/>
  <c r="F198" i="8"/>
  <c r="H198" i="8"/>
  <c r="J198" i="8"/>
  <c r="K198" i="8"/>
  <c r="F197" i="8"/>
  <c r="H197" i="8"/>
  <c r="J197" i="8"/>
  <c r="K197" i="8"/>
  <c r="F174" i="8"/>
  <c r="H174" i="8"/>
  <c r="J174" i="8"/>
  <c r="K174" i="8"/>
  <c r="F173" i="8"/>
  <c r="H173" i="8"/>
  <c r="J173" i="8"/>
  <c r="K173" i="8"/>
  <c r="H154" i="8"/>
  <c r="J154" i="8"/>
  <c r="K154" i="8"/>
  <c r="F148" i="8"/>
  <c r="H148" i="8"/>
  <c r="J148" i="8"/>
  <c r="K148" i="8"/>
  <c r="F147" i="8"/>
  <c r="H147" i="8"/>
  <c r="J147" i="8"/>
  <c r="K147" i="8"/>
  <c r="F146" i="8"/>
  <c r="H146" i="8"/>
  <c r="J146" i="8"/>
  <c r="K146" i="8"/>
  <c r="F145" i="8"/>
  <c r="H145" i="8"/>
  <c r="J145" i="8"/>
  <c r="K145" i="8"/>
  <c r="F144" i="8"/>
  <c r="H144" i="8"/>
  <c r="J144" i="8"/>
  <c r="K144" i="8"/>
  <c r="F143" i="8"/>
  <c r="H143" i="8"/>
  <c r="J143" i="8"/>
  <c r="K143" i="8"/>
  <c r="F142" i="8"/>
  <c r="H142" i="8"/>
  <c r="J142" i="8"/>
  <c r="K142" i="8"/>
  <c r="F141" i="8"/>
  <c r="H141" i="8"/>
  <c r="J141" i="8"/>
  <c r="K141" i="8"/>
  <c r="F140" i="8"/>
  <c r="H140" i="8"/>
  <c r="J140" i="8"/>
  <c r="K140" i="8"/>
  <c r="F139" i="8"/>
  <c r="H139" i="8"/>
  <c r="J139" i="8"/>
  <c r="K139" i="8"/>
  <c r="F138" i="8"/>
  <c r="H138" i="8"/>
  <c r="J138" i="8"/>
  <c r="K138" i="8"/>
  <c r="F137" i="8"/>
  <c r="H137" i="8"/>
  <c r="J137" i="8"/>
  <c r="K137" i="8"/>
  <c r="F136" i="8"/>
  <c r="H136" i="8"/>
  <c r="J136" i="8"/>
  <c r="K136" i="8"/>
  <c r="F135" i="8"/>
  <c r="H135" i="8"/>
  <c r="J135" i="8"/>
  <c r="K135" i="8"/>
  <c r="F134" i="8"/>
  <c r="H134" i="8"/>
  <c r="J134" i="8"/>
  <c r="K134" i="8"/>
  <c r="F133" i="8"/>
  <c r="H133" i="8"/>
  <c r="J133" i="8"/>
  <c r="K133" i="8"/>
  <c r="F132" i="8"/>
  <c r="H132" i="8"/>
  <c r="J132" i="8"/>
  <c r="K132" i="8"/>
  <c r="F131" i="8"/>
  <c r="H131" i="8"/>
  <c r="J131" i="8"/>
  <c r="K131" i="8"/>
  <c r="F130" i="8"/>
  <c r="H130" i="8"/>
  <c r="J130" i="8"/>
  <c r="K130" i="8"/>
  <c r="F129" i="8"/>
  <c r="H129" i="8"/>
  <c r="J129" i="8"/>
  <c r="K129" i="8"/>
  <c r="F128" i="8"/>
  <c r="H128" i="8"/>
  <c r="J128" i="8"/>
  <c r="K128" i="8"/>
  <c r="F127" i="8"/>
  <c r="H127" i="8"/>
  <c r="J127" i="8"/>
  <c r="K127" i="8"/>
  <c r="F126" i="8"/>
  <c r="H126" i="8"/>
  <c r="J126" i="8"/>
  <c r="K126" i="8"/>
  <c r="F125" i="8"/>
  <c r="H125" i="8"/>
  <c r="J125" i="8"/>
  <c r="K125" i="8"/>
  <c r="F96" i="8"/>
  <c r="H96" i="8"/>
  <c r="J96" i="8"/>
  <c r="K96" i="8"/>
  <c r="F85" i="8"/>
  <c r="H85" i="8"/>
  <c r="J85" i="8"/>
  <c r="K85" i="8"/>
  <c r="F84" i="8"/>
  <c r="H84" i="8"/>
  <c r="J84" i="8"/>
  <c r="K84" i="8"/>
  <c r="F83" i="8"/>
  <c r="H83" i="8"/>
  <c r="J83" i="8"/>
  <c r="K83" i="8"/>
  <c r="F82" i="8"/>
  <c r="H82" i="8"/>
  <c r="J82" i="8"/>
  <c r="K82" i="8"/>
  <c r="F81" i="8"/>
  <c r="H81" i="8"/>
  <c r="J81" i="8"/>
  <c r="K81" i="8"/>
  <c r="F80" i="8"/>
  <c r="H80" i="8"/>
  <c r="J80" i="8"/>
  <c r="K80" i="8"/>
  <c r="F79" i="8"/>
  <c r="H79" i="8"/>
  <c r="J79" i="8"/>
  <c r="K79" i="8"/>
  <c r="F78" i="8"/>
  <c r="H78" i="8"/>
  <c r="J78" i="8"/>
  <c r="K78" i="8"/>
  <c r="F77" i="8"/>
  <c r="H77" i="8"/>
  <c r="J77" i="8"/>
  <c r="K77" i="8"/>
  <c r="F11" i="8"/>
  <c r="H11" i="8"/>
  <c r="J11" i="8"/>
  <c r="K11" i="8"/>
  <c r="F10" i="8"/>
  <c r="H10" i="8"/>
  <c r="J10" i="8"/>
  <c r="K10" i="8"/>
  <c r="F867" i="8" l="1"/>
  <c r="E35" i="9" s="1"/>
  <c r="E9" i="13" s="1"/>
  <c r="J843" i="8"/>
  <c r="I34" i="9" s="1"/>
  <c r="J34" i="9" s="1"/>
  <c r="F843" i="8"/>
  <c r="E34" i="9" s="1"/>
  <c r="E8" i="13" s="1"/>
  <c r="H771" i="8"/>
  <c r="G31" i="9" s="1"/>
  <c r="H31" i="9" s="1"/>
  <c r="F771" i="8"/>
  <c r="E31" i="9" s="1"/>
  <c r="F31" i="9" s="1"/>
  <c r="H723" i="8"/>
  <c r="G29" i="9" s="1"/>
  <c r="H29" i="9" s="1"/>
  <c r="F723" i="8"/>
  <c r="E29" i="9" s="1"/>
  <c r="L660" i="8"/>
  <c r="L269" i="8"/>
  <c r="L145" i="8"/>
  <c r="H387" i="8"/>
  <c r="G19" i="9" s="1"/>
  <c r="H19" i="9" s="1"/>
  <c r="H33" i="9"/>
  <c r="L33" i="9" s="1"/>
  <c r="G7" i="13"/>
  <c r="H7" i="13" s="1"/>
  <c r="H363" i="8"/>
  <c r="G18" i="9" s="1"/>
  <c r="H18" i="9" s="1"/>
  <c r="J771" i="8"/>
  <c r="I31" i="9" s="1"/>
  <c r="J31" i="9" s="1"/>
  <c r="L513" i="8"/>
  <c r="L606" i="8"/>
  <c r="L319" i="8"/>
  <c r="J35" i="9"/>
  <c r="I9" i="13"/>
  <c r="J9" i="13" s="1"/>
  <c r="L146" i="8"/>
  <c r="H843" i="8"/>
  <c r="G34" i="9" s="1"/>
  <c r="K34" i="9" s="1"/>
  <c r="F8" i="13"/>
  <c r="F9" i="13"/>
  <c r="L514" i="8"/>
  <c r="L562" i="8"/>
  <c r="L657" i="8"/>
  <c r="L173" i="8"/>
  <c r="L147" i="8"/>
  <c r="L704" i="8"/>
  <c r="L491" i="8"/>
  <c r="J33" i="9"/>
  <c r="I7" i="13"/>
  <c r="J7" i="13" s="1"/>
  <c r="H35" i="9"/>
  <c r="G9" i="13"/>
  <c r="H9" i="13" s="1"/>
  <c r="L318" i="8"/>
  <c r="J411" i="8"/>
  <c r="I20" i="9" s="1"/>
  <c r="J20" i="9" s="1"/>
  <c r="F7" i="13"/>
  <c r="H655" i="8"/>
  <c r="H425" i="8"/>
  <c r="H206" i="8"/>
  <c r="H495" i="8"/>
  <c r="F35" i="8"/>
  <c r="H191" i="8"/>
  <c r="F940" i="8"/>
  <c r="F934" i="8"/>
  <c r="F930" i="8"/>
  <c r="F929" i="8"/>
  <c r="F926" i="8"/>
  <c r="F923" i="8"/>
  <c r="F922" i="8"/>
  <c r="F920" i="8"/>
  <c r="F914" i="8"/>
  <c r="F913" i="8"/>
  <c r="F912" i="8"/>
  <c r="F908" i="8"/>
  <c r="F905" i="8"/>
  <c r="F904" i="8"/>
  <c r="F902" i="8"/>
  <c r="F900" i="8"/>
  <c r="F898" i="8"/>
  <c r="F896" i="8"/>
  <c r="F895" i="8"/>
  <c r="F893" i="8"/>
  <c r="F891" i="8"/>
  <c r="F887" i="8"/>
  <c r="F882" i="8"/>
  <c r="F879" i="8"/>
  <c r="F878" i="8"/>
  <c r="F877" i="8"/>
  <c r="F876" i="8"/>
  <c r="F875" i="8"/>
  <c r="F874" i="8"/>
  <c r="H873" i="8"/>
  <c r="H963" i="8" s="1"/>
  <c r="G36" i="9" s="1"/>
  <c r="G10" i="13" s="1"/>
  <c r="H10" i="13" s="1"/>
  <c r="F872" i="8"/>
  <c r="F871" i="8"/>
  <c r="F870" i="8"/>
  <c r="F869" i="8"/>
  <c r="F727" i="8"/>
  <c r="K677" i="8"/>
  <c r="K611" i="8"/>
  <c r="F611" i="8"/>
  <c r="L611" i="8" s="1"/>
  <c r="F610" i="8"/>
  <c r="L610" i="8" s="1"/>
  <c r="K610" i="8"/>
  <c r="J627" i="8"/>
  <c r="I26" i="9" s="1"/>
  <c r="J26" i="9" s="1"/>
  <c r="F518" i="8"/>
  <c r="L518" i="8" s="1"/>
  <c r="K518" i="8"/>
  <c r="F516" i="8"/>
  <c r="H516" i="8"/>
  <c r="F428" i="8"/>
  <c r="F185" i="8"/>
  <c r="K182" i="8"/>
  <c r="F182" i="8"/>
  <c r="L182" i="8" s="1"/>
  <c r="F181" i="8"/>
  <c r="K181" i="8"/>
  <c r="F179" i="8"/>
  <c r="F177" i="8"/>
  <c r="K151" i="8"/>
  <c r="F151" i="8"/>
  <c r="K121" i="8"/>
  <c r="K120" i="8"/>
  <c r="F120" i="8"/>
  <c r="L120" i="8" s="1"/>
  <c r="F119" i="8"/>
  <c r="L119" i="8" s="1"/>
  <c r="K119" i="8"/>
  <c r="F116" i="8"/>
  <c r="L116" i="8" s="1"/>
  <c r="K116" i="8"/>
  <c r="F41" i="8"/>
  <c r="K41" i="8"/>
  <c r="F40" i="8"/>
  <c r="F38" i="8"/>
  <c r="K38" i="8"/>
  <c r="F33" i="8"/>
  <c r="H510" i="8"/>
  <c r="H27" i="8"/>
  <c r="G7" i="9" s="1"/>
  <c r="H7" i="9" s="1"/>
  <c r="F9" i="8"/>
  <c r="L849" i="8"/>
  <c r="L848" i="8"/>
  <c r="L847" i="8"/>
  <c r="L846" i="8"/>
  <c r="K35" i="9"/>
  <c r="F35" i="9"/>
  <c r="L845" i="8"/>
  <c r="L829" i="8"/>
  <c r="L828" i="8"/>
  <c r="L827" i="8"/>
  <c r="L826" i="8"/>
  <c r="L825" i="8"/>
  <c r="L824" i="8"/>
  <c r="L823" i="8"/>
  <c r="L822" i="8"/>
  <c r="L821" i="8"/>
  <c r="F34" i="9"/>
  <c r="K33" i="9"/>
  <c r="F33" i="9"/>
  <c r="L797" i="8"/>
  <c r="L819" i="8" s="1"/>
  <c r="K32" i="9"/>
  <c r="F32" i="9"/>
  <c r="L773" i="8"/>
  <c r="L795" i="8" s="1"/>
  <c r="L757" i="8"/>
  <c r="L756" i="8"/>
  <c r="L755" i="8"/>
  <c r="L754" i="8"/>
  <c r="L753" i="8"/>
  <c r="L752" i="8"/>
  <c r="L751" i="8"/>
  <c r="L750" i="8"/>
  <c r="L749" i="8"/>
  <c r="L708" i="8"/>
  <c r="L707" i="8"/>
  <c r="L706" i="8"/>
  <c r="L705" i="8"/>
  <c r="J723" i="8"/>
  <c r="I29" i="9" s="1"/>
  <c r="J29" i="9" s="1"/>
  <c r="L703" i="8"/>
  <c r="L702" i="8"/>
  <c r="F29" i="9"/>
  <c r="L701" i="8"/>
  <c r="L680" i="8"/>
  <c r="L679" i="8"/>
  <c r="L677" i="8"/>
  <c r="L676" i="8"/>
  <c r="L675" i="8"/>
  <c r="L674" i="8"/>
  <c r="L673" i="8"/>
  <c r="L672" i="8"/>
  <c r="L671" i="8"/>
  <c r="L670" i="8"/>
  <c r="L669" i="8"/>
  <c r="L668" i="8"/>
  <c r="L667" i="8"/>
  <c r="L666" i="8"/>
  <c r="L665" i="8"/>
  <c r="L664" i="8"/>
  <c r="L663" i="8"/>
  <c r="L662" i="8"/>
  <c r="L661" i="8"/>
  <c r="L659" i="8"/>
  <c r="L658" i="8"/>
  <c r="L656" i="8"/>
  <c r="L637" i="8"/>
  <c r="L616" i="8"/>
  <c r="L615" i="8"/>
  <c r="L614" i="8"/>
  <c r="L613" i="8"/>
  <c r="L612" i="8"/>
  <c r="L608" i="8"/>
  <c r="L607" i="8"/>
  <c r="H627" i="8"/>
  <c r="G26" i="9" s="1"/>
  <c r="H26" i="9" s="1"/>
  <c r="L605" i="8"/>
  <c r="L591" i="8"/>
  <c r="L590" i="8"/>
  <c r="L589" i="8"/>
  <c r="L588" i="8"/>
  <c r="L587" i="8"/>
  <c r="L586" i="8"/>
  <c r="L585" i="8"/>
  <c r="L583" i="8"/>
  <c r="L582" i="8"/>
  <c r="L580" i="8"/>
  <c r="L578" i="8"/>
  <c r="L577" i="8"/>
  <c r="L576" i="8"/>
  <c r="L575" i="8"/>
  <c r="L574" i="8"/>
  <c r="L572" i="8"/>
  <c r="L571" i="8"/>
  <c r="L570" i="8"/>
  <c r="L569" i="8"/>
  <c r="L568" i="8"/>
  <c r="L563" i="8"/>
  <c r="L561" i="8"/>
  <c r="L560" i="8"/>
  <c r="L559" i="8"/>
  <c r="L546" i="8"/>
  <c r="L540" i="8"/>
  <c r="L539" i="8"/>
  <c r="L538" i="8"/>
  <c r="L537" i="8"/>
  <c r="L536" i="8"/>
  <c r="L535" i="8"/>
  <c r="L534" i="8"/>
  <c r="L533" i="8"/>
  <c r="L520" i="8"/>
  <c r="L515" i="8"/>
  <c r="L512" i="8"/>
  <c r="L493" i="8"/>
  <c r="L492" i="8"/>
  <c r="L490" i="8"/>
  <c r="L475" i="8"/>
  <c r="L470" i="8"/>
  <c r="L469" i="8"/>
  <c r="L468" i="8"/>
  <c r="L467" i="8"/>
  <c r="L438" i="8"/>
  <c r="L427" i="8"/>
  <c r="L419" i="8"/>
  <c r="L418" i="8"/>
  <c r="L417" i="8"/>
  <c r="L416" i="8"/>
  <c r="L415" i="8"/>
  <c r="L414" i="8"/>
  <c r="L413" i="8"/>
  <c r="L392" i="8"/>
  <c r="L391" i="8"/>
  <c r="L390" i="8"/>
  <c r="L389" i="8"/>
  <c r="F20" i="9"/>
  <c r="L370" i="8"/>
  <c r="L369" i="8"/>
  <c r="L368" i="8"/>
  <c r="L367" i="8"/>
  <c r="L366" i="8"/>
  <c r="K19" i="9"/>
  <c r="F19" i="9"/>
  <c r="L365" i="8"/>
  <c r="L344" i="8"/>
  <c r="L343" i="8"/>
  <c r="L342" i="8"/>
  <c r="L341" i="8"/>
  <c r="F363" i="8"/>
  <c r="E18" i="9" s="1"/>
  <c r="L320" i="8"/>
  <c r="J339" i="8"/>
  <c r="I17" i="9" s="1"/>
  <c r="J17" i="9" s="1"/>
  <c r="H339" i="8"/>
  <c r="G17" i="9" s="1"/>
  <c r="H17" i="9" s="1"/>
  <c r="L317" i="8"/>
  <c r="F17" i="9"/>
  <c r="L296" i="8"/>
  <c r="L295" i="8"/>
  <c r="L294" i="8"/>
  <c r="L282" i="8"/>
  <c r="L281" i="8"/>
  <c r="L280" i="8"/>
  <c r="L278" i="8"/>
  <c r="L277" i="8"/>
  <c r="L274" i="8"/>
  <c r="L273" i="8"/>
  <c r="L272" i="8"/>
  <c r="L271" i="8"/>
  <c r="L270" i="8"/>
  <c r="L246" i="8"/>
  <c r="L245" i="8"/>
  <c r="L234" i="8"/>
  <c r="L233" i="8"/>
  <c r="L232" i="8"/>
  <c r="L231" i="8"/>
  <c r="L230" i="8"/>
  <c r="L229" i="8"/>
  <c r="L228" i="8"/>
  <c r="L227" i="8"/>
  <c r="L226" i="8"/>
  <c r="L225" i="8"/>
  <c r="L224" i="8"/>
  <c r="L222" i="8"/>
  <c r="L221" i="8"/>
  <c r="L220" i="8"/>
  <c r="L219" i="8"/>
  <c r="L218" i="8"/>
  <c r="L216" i="8"/>
  <c r="L215" i="8"/>
  <c r="L214" i="8"/>
  <c r="L213" i="8"/>
  <c r="L212" i="8"/>
  <c r="L211" i="8"/>
  <c r="L210" i="8"/>
  <c r="L209" i="8"/>
  <c r="L208" i="8"/>
  <c r="L198" i="8"/>
  <c r="L197" i="8"/>
  <c r="L181" i="8"/>
  <c r="L174" i="8"/>
  <c r="L154" i="8"/>
  <c r="L151" i="8"/>
  <c r="L148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1" i="8"/>
  <c r="L96" i="8"/>
  <c r="L85" i="8"/>
  <c r="L84" i="8"/>
  <c r="L83" i="8"/>
  <c r="L82" i="8"/>
  <c r="L81" i="8"/>
  <c r="L80" i="8"/>
  <c r="L79" i="8"/>
  <c r="L78" i="8"/>
  <c r="L77" i="8"/>
  <c r="L41" i="8"/>
  <c r="L38" i="8"/>
  <c r="L11" i="8"/>
  <c r="L10" i="8"/>
  <c r="J639" i="8"/>
  <c r="J638" i="8"/>
  <c r="H636" i="8"/>
  <c r="J632" i="8"/>
  <c r="J636" i="8"/>
  <c r="J633" i="8"/>
  <c r="J631" i="8"/>
  <c r="H629" i="8"/>
  <c r="H552" i="8"/>
  <c r="H548" i="8"/>
  <c r="H544" i="8"/>
  <c r="H556" i="8"/>
  <c r="H543" i="8"/>
  <c r="H558" i="8"/>
  <c r="H555" i="8"/>
  <c r="H545" i="8"/>
  <c r="H542" i="8"/>
  <c r="H554" i="8"/>
  <c r="H511" i="8"/>
  <c r="H509" i="8"/>
  <c r="J494" i="8"/>
  <c r="H494" i="8"/>
  <c r="H485" i="8"/>
  <c r="H484" i="8"/>
  <c r="H486" i="8"/>
  <c r="J629" i="8"/>
  <c r="J630" i="8"/>
  <c r="J462" i="8"/>
  <c r="J461" i="8"/>
  <c r="H463" i="8"/>
  <c r="H461" i="8"/>
  <c r="J442" i="8"/>
  <c r="J441" i="8"/>
  <c r="H441" i="8"/>
  <c r="H442" i="8"/>
  <c r="H479" i="8"/>
  <c r="H464" i="8"/>
  <c r="H440" i="8"/>
  <c r="J430" i="8"/>
  <c r="J426" i="8"/>
  <c r="H426" i="8"/>
  <c r="H430" i="8"/>
  <c r="H289" i="8"/>
  <c r="H287" i="8"/>
  <c r="H288" i="8"/>
  <c r="H285" i="8"/>
  <c r="H291" i="8"/>
  <c r="J283" i="8"/>
  <c r="H283" i="8"/>
  <c r="H249" i="8"/>
  <c r="H247" i="8"/>
  <c r="H242" i="8"/>
  <c r="H241" i="8"/>
  <c r="H238" i="8"/>
  <c r="H237" i="8"/>
  <c r="H240" i="8"/>
  <c r="H236" i="8"/>
  <c r="H239" i="8"/>
  <c r="H207" i="8"/>
  <c r="H204" i="8"/>
  <c r="H205" i="8"/>
  <c r="J217" i="8"/>
  <c r="H202" i="8"/>
  <c r="H201" i="8"/>
  <c r="H217" i="8"/>
  <c r="J423" i="8"/>
  <c r="J421" i="8"/>
  <c r="J420" i="8"/>
  <c r="J118" i="8"/>
  <c r="H420" i="8"/>
  <c r="H423" i="8"/>
  <c r="H118" i="8"/>
  <c r="H421" i="8"/>
  <c r="J104" i="8"/>
  <c r="H104" i="8"/>
  <c r="H105" i="8"/>
  <c r="H99" i="8"/>
  <c r="H100" i="8"/>
  <c r="J94" i="8"/>
  <c r="H94" i="8"/>
  <c r="H93" i="8"/>
  <c r="J91" i="8"/>
  <c r="H91" i="8"/>
  <c r="H90" i="8"/>
  <c r="J88" i="8"/>
  <c r="H88" i="8"/>
  <c r="H89" i="8"/>
  <c r="H87" i="8"/>
  <c r="H437" i="8"/>
  <c r="H34" i="8"/>
  <c r="J34" i="8"/>
  <c r="J31" i="8"/>
  <c r="J30" i="8"/>
  <c r="H30" i="8"/>
  <c r="J29" i="8"/>
  <c r="H29" i="8"/>
  <c r="J86" i="8"/>
  <c r="J727" i="8"/>
  <c r="H633" i="8"/>
  <c r="H631" i="8"/>
  <c r="H584" i="8"/>
  <c r="H566" i="8"/>
  <c r="H557" i="8"/>
  <c r="H553" i="8"/>
  <c r="H541" i="8"/>
  <c r="H522" i="8"/>
  <c r="H483" i="8"/>
  <c r="H478" i="8"/>
  <c r="H477" i="8"/>
  <c r="H465" i="8"/>
  <c r="H431" i="8"/>
  <c r="H290" i="8"/>
  <c r="H275" i="8"/>
  <c r="H200" i="8"/>
  <c r="H194" i="8"/>
  <c r="J188" i="8"/>
  <c r="H179" i="8"/>
  <c r="J178" i="8"/>
  <c r="H153" i="8"/>
  <c r="H152" i="8"/>
  <c r="J149" i="8"/>
  <c r="H32" i="8"/>
  <c r="H31" i="8"/>
  <c r="J235" i="8"/>
  <c r="J99" i="8"/>
  <c r="L32" i="9"/>
  <c r="L19" i="9"/>
  <c r="L867" i="8" l="1"/>
  <c r="L35" i="9"/>
  <c r="I8" i="13"/>
  <c r="J8" i="13" s="1"/>
  <c r="L843" i="8"/>
  <c r="L7" i="13"/>
  <c r="C6" i="15" s="1"/>
  <c r="E28" i="11" s="1"/>
  <c r="I28" i="11" s="1"/>
  <c r="L31" i="9"/>
  <c r="K31" i="9"/>
  <c r="L29" i="9"/>
  <c r="I16" i="9"/>
  <c r="J16" i="9" s="1"/>
  <c r="L20" i="9"/>
  <c r="K20" i="9"/>
  <c r="G16" i="9"/>
  <c r="H16" i="9" s="1"/>
  <c r="L17" i="9"/>
  <c r="L516" i="8"/>
  <c r="K7" i="13"/>
  <c r="K9" i="13"/>
  <c r="L9" i="13"/>
  <c r="E8" i="15" s="1"/>
  <c r="E24" i="11" s="1"/>
  <c r="I24" i="11" s="1"/>
  <c r="H34" i="9"/>
  <c r="L34" i="9" s="1"/>
  <c r="G8" i="13"/>
  <c r="F462" i="8"/>
  <c r="H462" i="8"/>
  <c r="H459" i="8"/>
  <c r="G22" i="9" s="1"/>
  <c r="H22" i="9" s="1"/>
  <c r="H653" i="8"/>
  <c r="H654" i="8"/>
  <c r="F431" i="8"/>
  <c r="H424" i="8"/>
  <c r="H474" i="8"/>
  <c r="F285" i="8"/>
  <c r="J285" i="8"/>
  <c r="H293" i="8"/>
  <c r="H279" i="8"/>
  <c r="F275" i="8"/>
  <c r="H248" i="8"/>
  <c r="H267" i="8" s="1"/>
  <c r="G14" i="9" s="1"/>
  <c r="H14" i="9" s="1"/>
  <c r="F207" i="8"/>
  <c r="H199" i="8"/>
  <c r="F192" i="8"/>
  <c r="L192" i="8" s="1"/>
  <c r="K192" i="8"/>
  <c r="H189" i="8"/>
  <c r="H567" i="8"/>
  <c r="H422" i="8"/>
  <c r="J422" i="8"/>
  <c r="F105" i="8"/>
  <c r="L105" i="8" s="1"/>
  <c r="K105" i="8"/>
  <c r="H95" i="8"/>
  <c r="H92" i="8"/>
  <c r="H86" i="8"/>
  <c r="H98" i="8"/>
  <c r="F6" i="8"/>
  <c r="F5" i="8"/>
  <c r="F938" i="8"/>
  <c r="F936" i="8"/>
  <c r="F935" i="8"/>
  <c r="F933" i="8"/>
  <c r="F932" i="8"/>
  <c r="F931" i="8"/>
  <c r="F928" i="8"/>
  <c r="F927" i="8"/>
  <c r="F925" i="8"/>
  <c r="F924" i="8"/>
  <c r="F919" i="8"/>
  <c r="F918" i="8"/>
  <c r="F916" i="8"/>
  <c r="F915" i="8"/>
  <c r="F911" i="8"/>
  <c r="F910" i="8"/>
  <c r="F909" i="8"/>
  <c r="F907" i="8"/>
  <c r="F906" i="8"/>
  <c r="F903" i="8"/>
  <c r="F901" i="8"/>
  <c r="F899" i="8"/>
  <c r="F897" i="8"/>
  <c r="F894" i="8"/>
  <c r="F892" i="8"/>
  <c r="F890" i="8"/>
  <c r="F889" i="8"/>
  <c r="F888" i="8"/>
  <c r="F886" i="8"/>
  <c r="F885" i="8"/>
  <c r="F884" i="8"/>
  <c r="F883" i="8"/>
  <c r="F881" i="8"/>
  <c r="F880" i="8"/>
  <c r="H36" i="9"/>
  <c r="L727" i="8"/>
  <c r="K727" i="8"/>
  <c r="F726" i="8"/>
  <c r="H726" i="8"/>
  <c r="H725" i="8"/>
  <c r="F609" i="8"/>
  <c r="K609" i="8"/>
  <c r="F584" i="8"/>
  <c r="F581" i="8"/>
  <c r="F579" i="8"/>
  <c r="J573" i="8"/>
  <c r="F573" i="8"/>
  <c r="F522" i="8"/>
  <c r="L522" i="8" s="1"/>
  <c r="K522" i="8"/>
  <c r="F521" i="8"/>
  <c r="F519" i="8"/>
  <c r="F517" i="8"/>
  <c r="L517" i="8" s="1"/>
  <c r="K517" i="8"/>
  <c r="K516" i="8"/>
  <c r="F477" i="8"/>
  <c r="J476" i="8"/>
  <c r="J495" i="8"/>
  <c r="F439" i="8"/>
  <c r="F429" i="8"/>
  <c r="K188" i="8"/>
  <c r="F188" i="8"/>
  <c r="L188" i="8" s="1"/>
  <c r="F187" i="8"/>
  <c r="F186" i="8"/>
  <c r="F184" i="8"/>
  <c r="F183" i="8"/>
  <c r="F180" i="8"/>
  <c r="L180" i="8" s="1"/>
  <c r="K180" i="8"/>
  <c r="F178" i="8"/>
  <c r="L178" i="8" s="1"/>
  <c r="K178" i="8"/>
  <c r="F176" i="8"/>
  <c r="F175" i="8"/>
  <c r="H193" i="8"/>
  <c r="H150" i="8"/>
  <c r="J193" i="8"/>
  <c r="J150" i="8"/>
  <c r="J171" i="8" s="1"/>
  <c r="I11" i="9" s="1"/>
  <c r="J11" i="9" s="1"/>
  <c r="F149" i="8"/>
  <c r="F101" i="8"/>
  <c r="F97" i="8"/>
  <c r="J53" i="8"/>
  <c r="J75" i="8" s="1"/>
  <c r="I9" i="9" s="1"/>
  <c r="J9" i="9" s="1"/>
  <c r="K37" i="8"/>
  <c r="F37" i="8"/>
  <c r="L37" i="8" s="1"/>
  <c r="F36" i="8"/>
  <c r="L36" i="8" s="1"/>
  <c r="K36" i="8"/>
  <c r="F32" i="8"/>
  <c r="K32" i="8"/>
  <c r="H531" i="8"/>
  <c r="G24" i="9" s="1"/>
  <c r="H24" i="9" s="1"/>
  <c r="F542" i="8"/>
  <c r="F556" i="8"/>
  <c r="H547" i="8"/>
  <c r="H551" i="8"/>
  <c r="H550" i="8"/>
  <c r="J634" i="8"/>
  <c r="J635" i="8"/>
  <c r="J651" i="8" s="1"/>
  <c r="I27" i="9" s="1"/>
  <c r="J27" i="9" s="1"/>
  <c r="F7" i="8"/>
  <c r="L771" i="8"/>
  <c r="K29" i="9"/>
  <c r="L723" i="8"/>
  <c r="L411" i="8"/>
  <c r="L387" i="8"/>
  <c r="L363" i="8"/>
  <c r="K18" i="9"/>
  <c r="F18" i="9"/>
  <c r="L339" i="8"/>
  <c r="K17" i="9"/>
  <c r="H639" i="8"/>
  <c r="H638" i="8"/>
  <c r="H632" i="8"/>
  <c r="J547" i="8"/>
  <c r="J552" i="8"/>
  <c r="J551" i="8"/>
  <c r="J557" i="8"/>
  <c r="J549" i="8"/>
  <c r="H549" i="8"/>
  <c r="J486" i="8"/>
  <c r="J485" i="8"/>
  <c r="J484" i="8"/>
  <c r="J483" i="8"/>
  <c r="H630" i="8"/>
  <c r="H489" i="8"/>
  <c r="J465" i="8"/>
  <c r="J289" i="8"/>
  <c r="H292" i="8"/>
  <c r="H284" i="8"/>
  <c r="J205" i="8"/>
  <c r="J204" i="8"/>
  <c r="H203" i="8"/>
  <c r="H108" i="8"/>
  <c r="H190" i="8"/>
  <c r="H110" i="8"/>
  <c r="H115" i="8"/>
  <c r="H107" i="8"/>
  <c r="J480" i="8"/>
  <c r="L285" i="8" l="1"/>
  <c r="H8" i="13"/>
  <c r="L8" i="13" s="1"/>
  <c r="E7" i="15" s="1"/>
  <c r="E29" i="11" s="1"/>
  <c r="I29" i="11" s="1"/>
  <c r="K8" i="13"/>
  <c r="L726" i="8"/>
  <c r="L573" i="8"/>
  <c r="H487" i="8"/>
  <c r="H488" i="8"/>
  <c r="L462" i="8"/>
  <c r="K462" i="8"/>
  <c r="J655" i="8"/>
  <c r="J653" i="8"/>
  <c r="J654" i="8"/>
  <c r="H435" i="8"/>
  <c r="G21" i="9" s="1"/>
  <c r="H21" i="9" s="1"/>
  <c r="K285" i="8"/>
  <c r="H315" i="8"/>
  <c r="G15" i="9" s="1"/>
  <c r="H15" i="9" s="1"/>
  <c r="J223" i="8"/>
  <c r="J206" i="8"/>
  <c r="H243" i="8"/>
  <c r="G13" i="9" s="1"/>
  <c r="H13" i="9" s="1"/>
  <c r="H109" i="8"/>
  <c r="H111" i="8"/>
  <c r="H112" i="8"/>
  <c r="H114" i="8"/>
  <c r="H195" i="8"/>
  <c r="G12" i="9" s="1"/>
  <c r="H12" i="9" s="1"/>
  <c r="F963" i="8"/>
  <c r="E36" i="9" s="1"/>
  <c r="J874" i="8"/>
  <c r="L874" i="8" s="1"/>
  <c r="K874" i="8"/>
  <c r="H747" i="8"/>
  <c r="G30" i="9" s="1"/>
  <c r="H30" i="9" s="1"/>
  <c r="K726" i="8"/>
  <c r="F627" i="8"/>
  <c r="E26" i="9" s="1"/>
  <c r="L609" i="8"/>
  <c r="L627" i="8" s="1"/>
  <c r="K573" i="8"/>
  <c r="F117" i="8"/>
  <c r="L117" i="8" s="1"/>
  <c r="K117" i="8"/>
  <c r="H106" i="8"/>
  <c r="J40" i="8"/>
  <c r="K40" i="8"/>
  <c r="K39" i="8"/>
  <c r="H39" i="8"/>
  <c r="L39" i="8" s="1"/>
  <c r="H33" i="8"/>
  <c r="K33" i="8"/>
  <c r="L32" i="8"/>
  <c r="J550" i="8"/>
  <c r="F27" i="8"/>
  <c r="E7" i="9" s="1"/>
  <c r="F7" i="9" s="1"/>
  <c r="L18" i="9"/>
  <c r="E16" i="9"/>
  <c r="H634" i="8"/>
  <c r="H635" i="8"/>
  <c r="H482" i="8"/>
  <c r="H480" i="8"/>
  <c r="H472" i="8"/>
  <c r="H481" i="8"/>
  <c r="H473" i="8"/>
  <c r="H471" i="8"/>
  <c r="H678" i="8"/>
  <c r="H699" i="8" s="1"/>
  <c r="G28" i="9" s="1"/>
  <c r="H28" i="9" s="1"/>
  <c r="J487" i="8"/>
  <c r="J479" i="8"/>
  <c r="J464" i="8"/>
  <c r="J488" i="8"/>
  <c r="J489" i="8"/>
  <c r="J440" i="8"/>
  <c r="H565" i="8"/>
  <c r="H564" i="8"/>
  <c r="H603" i="8" s="1"/>
  <c r="G25" i="9" s="1"/>
  <c r="H25" i="9" s="1"/>
  <c r="J242" i="8"/>
  <c r="J241" i="8"/>
  <c r="H113" i="8"/>
  <c r="J678" i="8"/>
  <c r="J482" i="8"/>
  <c r="J472" i="8"/>
  <c r="J481" i="8"/>
  <c r="J478" i="8"/>
  <c r="J471" i="8"/>
  <c r="J725" i="8"/>
  <c r="J437" i="8"/>
  <c r="J100" i="8"/>
  <c r="H53" i="8"/>
  <c r="H75" i="8" s="1"/>
  <c r="G9" i="9" s="1"/>
  <c r="H9" i="9" s="1"/>
  <c r="J473" i="8" l="1"/>
  <c r="J699" i="8"/>
  <c r="I28" i="9" s="1"/>
  <c r="J28" i="9" s="1"/>
  <c r="H507" i="8"/>
  <c r="G23" i="9" s="1"/>
  <c r="H23" i="9" s="1"/>
  <c r="J884" i="8"/>
  <c r="L884" i="8" s="1"/>
  <c r="K884" i="8"/>
  <c r="J883" i="8"/>
  <c r="L883" i="8" s="1"/>
  <c r="K883" i="8"/>
  <c r="E10" i="13"/>
  <c r="F10" i="13" s="1"/>
  <c r="F36" i="9"/>
  <c r="J880" i="8"/>
  <c r="L880" i="8" s="1"/>
  <c r="K880" i="8"/>
  <c r="J878" i="8"/>
  <c r="L878" i="8" s="1"/>
  <c r="K878" i="8"/>
  <c r="F26" i="9"/>
  <c r="L26" i="9" s="1"/>
  <c r="K26" i="9"/>
  <c r="F476" i="8"/>
  <c r="K476" i="8"/>
  <c r="J179" i="8"/>
  <c r="L179" i="8" s="1"/>
  <c r="K179" i="8"/>
  <c r="F153" i="8"/>
  <c r="L153" i="8" s="1"/>
  <c r="K153" i="8"/>
  <c r="F152" i="8"/>
  <c r="L152" i="8" s="1"/>
  <c r="K152" i="8"/>
  <c r="H123" i="8"/>
  <c r="G10" i="9" s="1"/>
  <c r="H10" i="9" s="1"/>
  <c r="L40" i="8"/>
  <c r="L33" i="8"/>
  <c r="H51" i="8"/>
  <c r="G8" i="9" s="1"/>
  <c r="H8" i="9" s="1"/>
  <c r="H651" i="8"/>
  <c r="G27" i="9" s="1"/>
  <c r="H27" i="9" s="1"/>
  <c r="F16" i="9"/>
  <c r="K16" i="9"/>
  <c r="J567" i="8"/>
  <c r="F290" i="8" l="1"/>
  <c r="F276" i="8"/>
  <c r="F206" i="8"/>
  <c r="L206" i="8" s="1"/>
  <c r="K206" i="8"/>
  <c r="F202" i="8"/>
  <c r="F201" i="8"/>
  <c r="F200" i="8"/>
  <c r="F199" i="8"/>
  <c r="F103" i="8"/>
  <c r="F102" i="8"/>
  <c r="J940" i="8"/>
  <c r="L940" i="8" s="1"/>
  <c r="K940" i="8"/>
  <c r="J939" i="8"/>
  <c r="L939" i="8" s="1"/>
  <c r="K939" i="8"/>
  <c r="J938" i="8"/>
  <c r="L938" i="8" s="1"/>
  <c r="K938" i="8"/>
  <c r="J936" i="8"/>
  <c r="L936" i="8" s="1"/>
  <c r="K936" i="8"/>
  <c r="J935" i="8"/>
  <c r="L935" i="8" s="1"/>
  <c r="K935" i="8"/>
  <c r="J934" i="8"/>
  <c r="L934" i="8" s="1"/>
  <c r="K934" i="8"/>
  <c r="J932" i="8"/>
  <c r="L932" i="8" s="1"/>
  <c r="K932" i="8"/>
  <c r="J931" i="8"/>
  <c r="L931" i="8" s="1"/>
  <c r="K931" i="8"/>
  <c r="J930" i="8"/>
  <c r="L930" i="8" s="1"/>
  <c r="K930" i="8"/>
  <c r="J928" i="8"/>
  <c r="L928" i="8" s="1"/>
  <c r="K928" i="8"/>
  <c r="J926" i="8"/>
  <c r="L926" i="8" s="1"/>
  <c r="K926" i="8"/>
  <c r="J925" i="8"/>
  <c r="L925" i="8" s="1"/>
  <c r="K925" i="8"/>
  <c r="J924" i="8"/>
  <c r="L924" i="8" s="1"/>
  <c r="K924" i="8"/>
  <c r="J923" i="8"/>
  <c r="L923" i="8" s="1"/>
  <c r="K923" i="8"/>
  <c r="J922" i="8"/>
  <c r="L922" i="8" s="1"/>
  <c r="K922" i="8"/>
  <c r="J921" i="8"/>
  <c r="L921" i="8" s="1"/>
  <c r="K921" i="8"/>
  <c r="J920" i="8"/>
  <c r="L920" i="8" s="1"/>
  <c r="K920" i="8"/>
  <c r="J919" i="8"/>
  <c r="L919" i="8" s="1"/>
  <c r="K919" i="8"/>
  <c r="J918" i="8"/>
  <c r="L918" i="8" s="1"/>
  <c r="K918" i="8"/>
  <c r="J917" i="8"/>
  <c r="L917" i="8" s="1"/>
  <c r="K917" i="8"/>
  <c r="J916" i="8"/>
  <c r="L916" i="8" s="1"/>
  <c r="K916" i="8"/>
  <c r="J915" i="8"/>
  <c r="L915" i="8" s="1"/>
  <c r="K915" i="8"/>
  <c r="J914" i="8"/>
  <c r="L914" i="8" s="1"/>
  <c r="K914" i="8"/>
  <c r="J913" i="8"/>
  <c r="L913" i="8" s="1"/>
  <c r="K913" i="8"/>
  <c r="J912" i="8"/>
  <c r="L912" i="8" s="1"/>
  <c r="K912" i="8"/>
  <c r="J910" i="8"/>
  <c r="L910" i="8" s="1"/>
  <c r="K910" i="8"/>
  <c r="J909" i="8"/>
  <c r="L909" i="8" s="1"/>
  <c r="K909" i="8"/>
  <c r="J908" i="8"/>
  <c r="L908" i="8" s="1"/>
  <c r="K908" i="8"/>
  <c r="J905" i="8"/>
  <c r="L905" i="8" s="1"/>
  <c r="K905" i="8"/>
  <c r="J904" i="8"/>
  <c r="L904" i="8" s="1"/>
  <c r="K904" i="8"/>
  <c r="J902" i="8"/>
  <c r="L902" i="8" s="1"/>
  <c r="K902" i="8"/>
  <c r="J901" i="8"/>
  <c r="L901" i="8" s="1"/>
  <c r="K901" i="8"/>
  <c r="J899" i="8"/>
  <c r="L899" i="8" s="1"/>
  <c r="K899" i="8"/>
  <c r="J897" i="8"/>
  <c r="L897" i="8" s="1"/>
  <c r="K897" i="8"/>
  <c r="J894" i="8"/>
  <c r="L894" i="8" s="1"/>
  <c r="K894" i="8"/>
  <c r="J892" i="8"/>
  <c r="L892" i="8" s="1"/>
  <c r="K892" i="8"/>
  <c r="J891" i="8"/>
  <c r="L891" i="8" s="1"/>
  <c r="K891" i="8"/>
  <c r="J890" i="8"/>
  <c r="L890" i="8" s="1"/>
  <c r="K890" i="8"/>
  <c r="J889" i="8"/>
  <c r="L889" i="8" s="1"/>
  <c r="K889" i="8"/>
  <c r="J888" i="8"/>
  <c r="L888" i="8" s="1"/>
  <c r="K888" i="8"/>
  <c r="J886" i="8"/>
  <c r="L886" i="8" s="1"/>
  <c r="K886" i="8"/>
  <c r="J885" i="8"/>
  <c r="L885" i="8" s="1"/>
  <c r="K885" i="8"/>
  <c r="J881" i="8"/>
  <c r="L881" i="8" s="1"/>
  <c r="K881" i="8"/>
  <c r="J879" i="8"/>
  <c r="L879" i="8" s="1"/>
  <c r="K879" i="8"/>
  <c r="J873" i="8"/>
  <c r="L873" i="8" s="1"/>
  <c r="K873" i="8"/>
  <c r="J872" i="8"/>
  <c r="L872" i="8" s="1"/>
  <c r="K872" i="8"/>
  <c r="J871" i="8"/>
  <c r="L871" i="8" s="1"/>
  <c r="K871" i="8"/>
  <c r="J870" i="8"/>
  <c r="L870" i="8" s="1"/>
  <c r="K870" i="8"/>
  <c r="F725" i="8"/>
  <c r="L725" i="8" s="1"/>
  <c r="K725" i="8"/>
  <c r="J581" i="8"/>
  <c r="L581" i="8" s="1"/>
  <c r="K581" i="8"/>
  <c r="J579" i="8"/>
  <c r="L579" i="8" s="1"/>
  <c r="K579" i="8"/>
  <c r="J521" i="8"/>
  <c r="L521" i="8" s="1"/>
  <c r="K521" i="8"/>
  <c r="J519" i="8"/>
  <c r="L519" i="8" s="1"/>
  <c r="K519" i="8"/>
  <c r="J477" i="8"/>
  <c r="K477" i="8"/>
  <c r="L476" i="8"/>
  <c r="J439" i="8"/>
  <c r="K439" i="8"/>
  <c r="J429" i="8"/>
  <c r="L429" i="8" s="1"/>
  <c r="K429" i="8"/>
  <c r="J187" i="8"/>
  <c r="L187" i="8" s="1"/>
  <c r="K187" i="8"/>
  <c r="J186" i="8"/>
  <c r="L186" i="8" s="1"/>
  <c r="K186" i="8"/>
  <c r="J185" i="8"/>
  <c r="L185" i="8" s="1"/>
  <c r="K185" i="8"/>
  <c r="J184" i="8"/>
  <c r="L184" i="8" s="1"/>
  <c r="K184" i="8"/>
  <c r="J183" i="8"/>
  <c r="L183" i="8" s="1"/>
  <c r="K183" i="8"/>
  <c r="J177" i="8"/>
  <c r="L177" i="8" s="1"/>
  <c r="K177" i="8"/>
  <c r="J176" i="8"/>
  <c r="L176" i="8" s="1"/>
  <c r="K176" i="8"/>
  <c r="J175" i="8"/>
  <c r="K175" i="8"/>
  <c r="F150" i="8"/>
  <c r="K150" i="8"/>
  <c r="H149" i="8"/>
  <c r="K149" i="8"/>
  <c r="J101" i="8"/>
  <c r="L101" i="8" s="1"/>
  <c r="K101" i="8"/>
  <c r="J97" i="8"/>
  <c r="L97" i="8" s="1"/>
  <c r="K97" i="8"/>
  <c r="F545" i="8"/>
  <c r="F555" i="8"/>
  <c r="F543" i="8"/>
  <c r="F554" i="8"/>
  <c r="F553" i="8"/>
  <c r="F558" i="8"/>
  <c r="F541" i="8"/>
  <c r="F728" i="8"/>
  <c r="L16" i="9"/>
  <c r="F466" i="8" l="1"/>
  <c r="L466" i="8" s="1"/>
  <c r="K466" i="8"/>
  <c r="F463" i="8"/>
  <c r="L463" i="8" s="1"/>
  <c r="K463" i="8"/>
  <c r="F461" i="8"/>
  <c r="L461" i="8" s="1"/>
  <c r="K461" i="8"/>
  <c r="F297" i="8"/>
  <c r="F474" i="8"/>
  <c r="F288" i="8"/>
  <c r="F286" i="8"/>
  <c r="F287" i="8"/>
  <c r="F291" i="8"/>
  <c r="F279" i="8"/>
  <c r="F247" i="8"/>
  <c r="F236" i="8"/>
  <c r="F237" i="8"/>
  <c r="F238" i="8"/>
  <c r="F240" i="8"/>
  <c r="F239" i="8"/>
  <c r="F235" i="8"/>
  <c r="L235" i="8" s="1"/>
  <c r="K235" i="8"/>
  <c r="F205" i="8"/>
  <c r="L205" i="8" s="1"/>
  <c r="K205" i="8"/>
  <c r="K204" i="8"/>
  <c r="F204" i="8"/>
  <c r="L204" i="8" s="1"/>
  <c r="F203" i="8"/>
  <c r="F217" i="8"/>
  <c r="L217" i="8" s="1"/>
  <c r="K217" i="8"/>
  <c r="K422" i="8"/>
  <c r="F422" i="8"/>
  <c r="L422" i="8" s="1"/>
  <c r="K104" i="8"/>
  <c r="F104" i="8"/>
  <c r="L104" i="8" s="1"/>
  <c r="F93" i="8"/>
  <c r="K29" i="8"/>
  <c r="F29" i="8"/>
  <c r="L29" i="8" s="1"/>
  <c r="F98" i="8"/>
  <c r="K937" i="8"/>
  <c r="J937" i="8"/>
  <c r="L937" i="8" s="1"/>
  <c r="J929" i="8"/>
  <c r="L929" i="8" s="1"/>
  <c r="K929" i="8"/>
  <c r="J911" i="8"/>
  <c r="L911" i="8" s="1"/>
  <c r="K911" i="8"/>
  <c r="J898" i="8"/>
  <c r="L898" i="8" s="1"/>
  <c r="K898" i="8"/>
  <c r="J896" i="8"/>
  <c r="L896" i="8" s="1"/>
  <c r="K896" i="8"/>
  <c r="J895" i="8"/>
  <c r="L895" i="8" s="1"/>
  <c r="K895" i="8"/>
  <c r="J893" i="8"/>
  <c r="L893" i="8" s="1"/>
  <c r="K893" i="8"/>
  <c r="J887" i="8"/>
  <c r="L887" i="8" s="1"/>
  <c r="K887" i="8"/>
  <c r="J882" i="8"/>
  <c r="L882" i="8" s="1"/>
  <c r="K882" i="8"/>
  <c r="J877" i="8"/>
  <c r="L877" i="8" s="1"/>
  <c r="K877" i="8"/>
  <c r="J876" i="8"/>
  <c r="L876" i="8" s="1"/>
  <c r="K876" i="8"/>
  <c r="J875" i="8"/>
  <c r="L875" i="8" s="1"/>
  <c r="K875" i="8"/>
  <c r="J869" i="8"/>
  <c r="K869" i="8"/>
  <c r="J584" i="8"/>
  <c r="L584" i="8" s="1"/>
  <c r="K584" i="8"/>
  <c r="L477" i="8"/>
  <c r="L439" i="8"/>
  <c r="J459" i="8"/>
  <c r="I22" i="9" s="1"/>
  <c r="J22" i="9" s="1"/>
  <c r="J428" i="8"/>
  <c r="K428" i="8"/>
  <c r="L175" i="8"/>
  <c r="L150" i="8"/>
  <c r="F171" i="8"/>
  <c r="E11" i="9" s="1"/>
  <c r="F11" i="9" s="1"/>
  <c r="H171" i="8"/>
  <c r="G11" i="9" s="1"/>
  <c r="L149" i="8"/>
  <c r="K53" i="8"/>
  <c r="F53" i="8"/>
  <c r="F509" i="8"/>
  <c r="F511" i="8"/>
  <c r="F510" i="8"/>
  <c r="F544" i="8"/>
  <c r="F557" i="8"/>
  <c r="L557" i="8" s="1"/>
  <c r="K557" i="8"/>
  <c r="F552" i="8"/>
  <c r="L552" i="8" s="1"/>
  <c r="K552" i="8"/>
  <c r="F551" i="8"/>
  <c r="L551" i="8" s="1"/>
  <c r="K551" i="8"/>
  <c r="F548" i="8"/>
  <c r="K547" i="8"/>
  <c r="F547" i="8"/>
  <c r="L547" i="8" s="1"/>
  <c r="F549" i="8"/>
  <c r="L549" i="8" s="1"/>
  <c r="K549" i="8"/>
  <c r="K550" i="8"/>
  <c r="F550" i="8"/>
  <c r="L550" i="8" s="1"/>
  <c r="F566" i="8"/>
  <c r="F632" i="8"/>
  <c r="L632" i="8" s="1"/>
  <c r="K632" i="8"/>
  <c r="F729" i="8"/>
  <c r="J89" i="8"/>
  <c r="J87" i="8"/>
  <c r="F486" i="8" l="1"/>
  <c r="L486" i="8" s="1"/>
  <c r="K486" i="8"/>
  <c r="F483" i="8"/>
  <c r="L483" i="8" s="1"/>
  <c r="K483" i="8"/>
  <c r="F485" i="8"/>
  <c r="L485" i="8" s="1"/>
  <c r="K485" i="8"/>
  <c r="F484" i="8"/>
  <c r="L484" i="8" s="1"/>
  <c r="K484" i="8"/>
  <c r="F629" i="8"/>
  <c r="L629" i="8" s="1"/>
  <c r="K629" i="8"/>
  <c r="F442" i="8"/>
  <c r="L442" i="8" s="1"/>
  <c r="K442" i="8"/>
  <c r="F441" i="8"/>
  <c r="L441" i="8" s="1"/>
  <c r="K441" i="8"/>
  <c r="F430" i="8"/>
  <c r="L430" i="8" s="1"/>
  <c r="K430" i="8"/>
  <c r="K289" i="8"/>
  <c r="F289" i="8"/>
  <c r="L289" i="8" s="1"/>
  <c r="J207" i="8"/>
  <c r="L207" i="8" s="1"/>
  <c r="K207" i="8"/>
  <c r="L171" i="8"/>
  <c r="F421" i="8"/>
  <c r="L421" i="8" s="1"/>
  <c r="K421" i="8"/>
  <c r="F423" i="8"/>
  <c r="L423" i="8" s="1"/>
  <c r="K423" i="8"/>
  <c r="F420" i="8"/>
  <c r="K420" i="8"/>
  <c r="F118" i="8"/>
  <c r="L118" i="8" s="1"/>
  <c r="K118" i="8"/>
  <c r="F92" i="8"/>
  <c r="J95" i="8"/>
  <c r="J92" i="8"/>
  <c r="J90" i="8"/>
  <c r="F31" i="8"/>
  <c r="L31" i="8" s="1"/>
  <c r="K31" i="8"/>
  <c r="F30" i="8"/>
  <c r="L30" i="8" s="1"/>
  <c r="K30" i="8"/>
  <c r="J933" i="8"/>
  <c r="L933" i="8" s="1"/>
  <c r="K933" i="8"/>
  <c r="J927" i="8"/>
  <c r="L927" i="8" s="1"/>
  <c r="K927" i="8"/>
  <c r="J907" i="8"/>
  <c r="L907" i="8" s="1"/>
  <c r="K907" i="8"/>
  <c r="J906" i="8"/>
  <c r="L906" i="8" s="1"/>
  <c r="K906" i="8"/>
  <c r="J903" i="8"/>
  <c r="L903" i="8" s="1"/>
  <c r="K903" i="8"/>
  <c r="J900" i="8"/>
  <c r="L900" i="8" s="1"/>
  <c r="K900" i="8"/>
  <c r="L869" i="8"/>
  <c r="J963" i="8"/>
  <c r="I36" i="9" s="1"/>
  <c r="K437" i="8"/>
  <c r="F437" i="8"/>
  <c r="L428" i="8"/>
  <c r="H11" i="9"/>
  <c r="K11" i="9"/>
  <c r="F99" i="8"/>
  <c r="L99" i="8" s="1"/>
  <c r="K99" i="8"/>
  <c r="F75" i="8"/>
  <c r="E9" i="9" s="1"/>
  <c r="L53" i="8"/>
  <c r="L75" i="8" s="1"/>
  <c r="F34" i="8"/>
  <c r="K34" i="8"/>
  <c r="F531" i="8"/>
  <c r="E24" i="9" s="1"/>
  <c r="F636" i="8"/>
  <c r="L636" i="8" s="1"/>
  <c r="K636" i="8"/>
  <c r="F747" i="8"/>
  <c r="E30" i="9" s="1"/>
  <c r="J424" i="8"/>
  <c r="J425" i="8"/>
  <c r="J474" i="8" l="1"/>
  <c r="K474" i="8"/>
  <c r="J279" i="8"/>
  <c r="L279" i="8" s="1"/>
  <c r="K279" i="8"/>
  <c r="L420" i="8"/>
  <c r="J194" i="8"/>
  <c r="K94" i="8"/>
  <c r="F94" i="8"/>
  <c r="L94" i="8" s="1"/>
  <c r="K92" i="8"/>
  <c r="L92" i="8"/>
  <c r="J35" i="8"/>
  <c r="K35" i="8"/>
  <c r="J98" i="8"/>
  <c r="L98" i="8" s="1"/>
  <c r="K98" i="8"/>
  <c r="L963" i="8"/>
  <c r="J36" i="9"/>
  <c r="L36" i="9" s="1"/>
  <c r="I10" i="13"/>
  <c r="K36" i="9"/>
  <c r="L437" i="8"/>
  <c r="L11" i="9"/>
  <c r="G6" i="9"/>
  <c r="H6" i="9" s="1"/>
  <c r="F100" i="8"/>
  <c r="L100" i="8" s="1"/>
  <c r="K100" i="8"/>
  <c r="F9" i="9"/>
  <c r="L9" i="9" s="1"/>
  <c r="K9" i="9"/>
  <c r="L34" i="8"/>
  <c r="F51" i="8"/>
  <c r="E8" i="9" s="1"/>
  <c r="F24" i="9"/>
  <c r="F30" i="9"/>
  <c r="J7" i="8"/>
  <c r="L7" i="8" s="1"/>
  <c r="K7" i="8"/>
  <c r="K630" i="8" l="1"/>
  <c r="F630" i="8"/>
  <c r="L630" i="8" s="1"/>
  <c r="F465" i="8"/>
  <c r="L465" i="8" s="1"/>
  <c r="K465" i="8"/>
  <c r="F464" i="8"/>
  <c r="L464" i="8" s="1"/>
  <c r="K464" i="8"/>
  <c r="K479" i="8"/>
  <c r="F479" i="8"/>
  <c r="L479" i="8" s="1"/>
  <c r="F440" i="8"/>
  <c r="K440" i="8"/>
  <c r="J431" i="8"/>
  <c r="K431" i="8"/>
  <c r="J297" i="8"/>
  <c r="L297" i="8" s="1"/>
  <c r="K297" i="8"/>
  <c r="J507" i="8"/>
  <c r="I23" i="9" s="1"/>
  <c r="J23" i="9" s="1"/>
  <c r="L474" i="8"/>
  <c r="J290" i="8"/>
  <c r="L290" i="8" s="1"/>
  <c r="K290" i="8"/>
  <c r="J286" i="8"/>
  <c r="L286" i="8" s="1"/>
  <c r="K286" i="8"/>
  <c r="J287" i="8"/>
  <c r="L287" i="8" s="1"/>
  <c r="K287" i="8"/>
  <c r="J288" i="8"/>
  <c r="L288" i="8" s="1"/>
  <c r="K288" i="8"/>
  <c r="J291" i="8"/>
  <c r="L291" i="8" s="1"/>
  <c r="K291" i="8"/>
  <c r="J275" i="8"/>
  <c r="K275" i="8"/>
  <c r="F249" i="8"/>
  <c r="F248" i="8"/>
  <c r="J247" i="8"/>
  <c r="K247" i="8"/>
  <c r="J236" i="8"/>
  <c r="L236" i="8" s="1"/>
  <c r="K236" i="8"/>
  <c r="J239" i="8"/>
  <c r="L239" i="8" s="1"/>
  <c r="K239" i="8"/>
  <c r="J238" i="8"/>
  <c r="L238" i="8" s="1"/>
  <c r="K238" i="8"/>
  <c r="J240" i="8"/>
  <c r="L240" i="8" s="1"/>
  <c r="K240" i="8"/>
  <c r="J237" i="8"/>
  <c r="L237" i="8" s="1"/>
  <c r="K237" i="8"/>
  <c r="J203" i="8"/>
  <c r="L203" i="8" s="1"/>
  <c r="K203" i="8"/>
  <c r="J202" i="8"/>
  <c r="L202" i="8" s="1"/>
  <c r="K202" i="8"/>
  <c r="J200" i="8"/>
  <c r="L200" i="8" s="1"/>
  <c r="K200" i="8"/>
  <c r="J199" i="8"/>
  <c r="K199" i="8"/>
  <c r="J201" i="8"/>
  <c r="L201" i="8" s="1"/>
  <c r="K201" i="8"/>
  <c r="J103" i="8"/>
  <c r="L103" i="8" s="1"/>
  <c r="K103" i="8"/>
  <c r="J102" i="8"/>
  <c r="L102" i="8" s="1"/>
  <c r="K102" i="8"/>
  <c r="J93" i="8"/>
  <c r="L93" i="8" s="1"/>
  <c r="K93" i="8"/>
  <c r="K91" i="8"/>
  <c r="F91" i="8"/>
  <c r="L91" i="8" s="1"/>
  <c r="F89" i="8"/>
  <c r="L89" i="8" s="1"/>
  <c r="K89" i="8"/>
  <c r="F87" i="8"/>
  <c r="L87" i="8" s="1"/>
  <c r="K87" i="8"/>
  <c r="L35" i="8"/>
  <c r="L51" i="8" s="1"/>
  <c r="J51" i="8"/>
  <c r="I8" i="9" s="1"/>
  <c r="J8" i="9" s="1"/>
  <c r="F478" i="8"/>
  <c r="L478" i="8" s="1"/>
  <c r="K478" i="8"/>
  <c r="J10" i="13"/>
  <c r="L10" i="13" s="1"/>
  <c r="E9" i="15" s="1"/>
  <c r="K10" i="13"/>
  <c r="G5" i="9"/>
  <c r="H5" i="9" s="1"/>
  <c r="H48" i="9" s="1"/>
  <c r="G6" i="13"/>
  <c r="H6" i="13" s="1"/>
  <c r="F8" i="9"/>
  <c r="J510" i="8"/>
  <c r="K510" i="8"/>
  <c r="J543" i="8"/>
  <c r="L543" i="8" s="1"/>
  <c r="K543" i="8"/>
  <c r="J556" i="8"/>
  <c r="L556" i="8" s="1"/>
  <c r="K556" i="8"/>
  <c r="J553" i="8"/>
  <c r="L553" i="8" s="1"/>
  <c r="K553" i="8"/>
  <c r="J554" i="8"/>
  <c r="L554" i="8" s="1"/>
  <c r="K554" i="8"/>
  <c r="J542" i="8"/>
  <c r="L542" i="8" s="1"/>
  <c r="K542" i="8"/>
  <c r="J555" i="8"/>
  <c r="L555" i="8" s="1"/>
  <c r="K555" i="8"/>
  <c r="J545" i="8"/>
  <c r="L545" i="8" s="1"/>
  <c r="K545" i="8"/>
  <c r="J558" i="8"/>
  <c r="L558" i="8" s="1"/>
  <c r="K558" i="8"/>
  <c r="J541" i="8"/>
  <c r="L541" i="8" s="1"/>
  <c r="K541" i="8"/>
  <c r="J544" i="8"/>
  <c r="L544" i="8" s="1"/>
  <c r="K544" i="8"/>
  <c r="J548" i="8"/>
  <c r="L548" i="8" s="1"/>
  <c r="K548" i="8"/>
  <c r="J566" i="8"/>
  <c r="K566" i="8"/>
  <c r="K633" i="8"/>
  <c r="F633" i="8"/>
  <c r="L633" i="8" s="1"/>
  <c r="F638" i="8"/>
  <c r="K638" i="8"/>
  <c r="F639" i="8"/>
  <c r="L639" i="8" s="1"/>
  <c r="K639" i="8"/>
  <c r="J728" i="8"/>
  <c r="L728" i="8" s="1"/>
  <c r="K728" i="8"/>
  <c r="J729" i="8"/>
  <c r="K729" i="8"/>
  <c r="K8" i="9" l="1"/>
  <c r="E25" i="11"/>
  <c r="L440" i="8"/>
  <c r="L459" i="8" s="1"/>
  <c r="F459" i="8"/>
  <c r="E22" i="9" s="1"/>
  <c r="L431" i="8"/>
  <c r="J435" i="8"/>
  <c r="I21" i="9" s="1"/>
  <c r="J21" i="9" s="1"/>
  <c r="F292" i="8"/>
  <c r="F284" i="8"/>
  <c r="F293" i="8"/>
  <c r="J276" i="8"/>
  <c r="L276" i="8" s="1"/>
  <c r="K276" i="8"/>
  <c r="L275" i="8"/>
  <c r="F267" i="8"/>
  <c r="E14" i="9" s="1"/>
  <c r="F14" i="9" s="1"/>
  <c r="L247" i="8"/>
  <c r="F242" i="8"/>
  <c r="L242" i="8" s="1"/>
  <c r="K242" i="8"/>
  <c r="K241" i="8"/>
  <c r="F241" i="8"/>
  <c r="L241" i="8" s="1"/>
  <c r="K223" i="8"/>
  <c r="F223" i="8"/>
  <c r="J243" i="8"/>
  <c r="I13" i="9" s="1"/>
  <c r="L199" i="8"/>
  <c r="F90" i="8"/>
  <c r="L90" i="8" s="1"/>
  <c r="K90" i="8"/>
  <c r="K88" i="8"/>
  <c r="F88" i="8"/>
  <c r="L88" i="8" s="1"/>
  <c r="L8" i="9"/>
  <c r="F86" i="8"/>
  <c r="L86" i="8" s="1"/>
  <c r="K86" i="8"/>
  <c r="F190" i="8"/>
  <c r="F191" i="8"/>
  <c r="F189" i="8"/>
  <c r="K193" i="8"/>
  <c r="F193" i="8"/>
  <c r="G5" i="13"/>
  <c r="H5" i="13" s="1"/>
  <c r="H27" i="13" s="1"/>
  <c r="D5" i="15"/>
  <c r="D4" i="15" s="1"/>
  <c r="D25" i="15" s="1"/>
  <c r="J511" i="8"/>
  <c r="L511" i="8" s="1"/>
  <c r="K511" i="8"/>
  <c r="J509" i="8"/>
  <c r="L509" i="8" s="1"/>
  <c r="K509" i="8"/>
  <c r="J531" i="8"/>
  <c r="I24" i="9" s="1"/>
  <c r="L510" i="8"/>
  <c r="F564" i="8"/>
  <c r="F565" i="8"/>
  <c r="L566" i="8"/>
  <c r="F631" i="8"/>
  <c r="L631" i="8" s="1"/>
  <c r="K631" i="8"/>
  <c r="F634" i="8"/>
  <c r="L634" i="8" s="1"/>
  <c r="K634" i="8"/>
  <c r="F635" i="8"/>
  <c r="L635" i="8" s="1"/>
  <c r="K635" i="8"/>
  <c r="L638" i="8"/>
  <c r="J747" i="8"/>
  <c r="I30" i="9" s="1"/>
  <c r="L729" i="8"/>
  <c r="L747" i="8" s="1"/>
  <c r="L651" i="8" l="1"/>
  <c r="F651" i="8"/>
  <c r="E27" i="9" s="1"/>
  <c r="F27" i="9" s="1"/>
  <c r="L531" i="8"/>
  <c r="I25" i="11"/>
  <c r="K22" i="9"/>
  <c r="F22" i="9"/>
  <c r="L22" i="9" s="1"/>
  <c r="F426" i="8"/>
  <c r="L426" i="8" s="1"/>
  <c r="K426" i="8"/>
  <c r="K283" i="8"/>
  <c r="F283" i="8"/>
  <c r="L283" i="8" s="1"/>
  <c r="F315" i="8"/>
  <c r="E15" i="9" s="1"/>
  <c r="F15" i="9" s="1"/>
  <c r="L243" i="8"/>
  <c r="L223" i="8"/>
  <c r="F243" i="8"/>
  <c r="E13" i="9" s="1"/>
  <c r="F13" i="9" s="1"/>
  <c r="J13" i="9"/>
  <c r="K495" i="8"/>
  <c r="F495" i="8"/>
  <c r="L495" i="8" s="1"/>
  <c r="K494" i="8"/>
  <c r="F494" i="8"/>
  <c r="L494" i="8" s="1"/>
  <c r="F472" i="8"/>
  <c r="L472" i="8" s="1"/>
  <c r="K472" i="8"/>
  <c r="F473" i="8"/>
  <c r="L473" i="8" s="1"/>
  <c r="K473" i="8"/>
  <c r="L193" i="8"/>
  <c r="E8" i="11"/>
  <c r="J24" i="9"/>
  <c r="L24" i="9" s="1"/>
  <c r="K24" i="9"/>
  <c r="F567" i="8"/>
  <c r="L567" i="8" s="1"/>
  <c r="K567" i="8"/>
  <c r="J30" i="9"/>
  <c r="L30" i="9" s="1"/>
  <c r="K30" i="9"/>
  <c r="J111" i="8"/>
  <c r="J108" i="8"/>
  <c r="J112" i="8"/>
  <c r="J113" i="8"/>
  <c r="J109" i="8"/>
  <c r="J114" i="8"/>
  <c r="J115" i="8"/>
  <c r="J110" i="8"/>
  <c r="J106" i="8"/>
  <c r="J107" i="8"/>
  <c r="K27" i="9" l="1"/>
  <c r="K653" i="8"/>
  <c r="F653" i="8"/>
  <c r="L653" i="8" s="1"/>
  <c r="F654" i="8"/>
  <c r="L654" i="8" s="1"/>
  <c r="K654" i="8"/>
  <c r="F655" i="8"/>
  <c r="L655" i="8" s="1"/>
  <c r="K655" i="8"/>
  <c r="K425" i="8"/>
  <c r="F425" i="8"/>
  <c r="L425" i="8" s="1"/>
  <c r="K13" i="9"/>
  <c r="L13" i="9"/>
  <c r="F424" i="8"/>
  <c r="K424" i="8"/>
  <c r="E9" i="11"/>
  <c r="I9" i="11" s="1"/>
  <c r="E14" i="11"/>
  <c r="E17" i="11"/>
  <c r="I17" i="11" s="1"/>
  <c r="I8" i="11"/>
  <c r="E16" i="11"/>
  <c r="I16" i="11" s="1"/>
  <c r="J123" i="8"/>
  <c r="I10" i="9" s="1"/>
  <c r="J10" i="9" s="1"/>
  <c r="F95" i="8"/>
  <c r="K95" i="8"/>
  <c r="F603" i="8"/>
  <c r="E25" i="9" s="1"/>
  <c r="F25" i="9" s="1"/>
  <c r="L27" i="9"/>
  <c r="F487" i="8" l="1"/>
  <c r="L487" i="8" s="1"/>
  <c r="K487" i="8"/>
  <c r="K488" i="8"/>
  <c r="F488" i="8"/>
  <c r="L488" i="8" s="1"/>
  <c r="F489" i="8"/>
  <c r="L489" i="8" s="1"/>
  <c r="K489" i="8"/>
  <c r="J292" i="8"/>
  <c r="L292" i="8" s="1"/>
  <c r="K292" i="8"/>
  <c r="J284" i="8"/>
  <c r="L284" i="8" s="1"/>
  <c r="K284" i="8"/>
  <c r="J293" i="8"/>
  <c r="K293" i="8"/>
  <c r="J249" i="8"/>
  <c r="L249" i="8" s="1"/>
  <c r="K249" i="8"/>
  <c r="J248" i="8"/>
  <c r="K248" i="8"/>
  <c r="L424" i="8"/>
  <c r="L435" i="8" s="1"/>
  <c r="F435" i="8"/>
  <c r="E21" i="9" s="1"/>
  <c r="J190" i="8"/>
  <c r="L190" i="8" s="1"/>
  <c r="K190" i="8"/>
  <c r="J189" i="8"/>
  <c r="K189" i="8"/>
  <c r="J191" i="8"/>
  <c r="L191" i="8" s="1"/>
  <c r="K191" i="8"/>
  <c r="E7" i="11"/>
  <c r="J8" i="8"/>
  <c r="L8" i="8" s="1"/>
  <c r="K8" i="8"/>
  <c r="F481" i="8"/>
  <c r="L481" i="8" s="1"/>
  <c r="K481" i="8"/>
  <c r="K482" i="8"/>
  <c r="F482" i="8"/>
  <c r="L482" i="8" s="1"/>
  <c r="F678" i="8"/>
  <c r="K678" i="8"/>
  <c r="K471" i="8"/>
  <c r="F471" i="8"/>
  <c r="F480" i="8"/>
  <c r="L480" i="8" s="1"/>
  <c r="K480" i="8"/>
  <c r="J6" i="8"/>
  <c r="L6" i="8" s="1"/>
  <c r="K6" i="8"/>
  <c r="J5" i="8"/>
  <c r="L5" i="8" s="1"/>
  <c r="K5" i="8"/>
  <c r="E15" i="11"/>
  <c r="I15" i="11" s="1"/>
  <c r="I14" i="11"/>
  <c r="L95" i="8"/>
  <c r="J565" i="8"/>
  <c r="L565" i="8" s="1"/>
  <c r="K565" i="8"/>
  <c r="J564" i="8"/>
  <c r="K564" i="8"/>
  <c r="E12" i="11" l="1"/>
  <c r="I12" i="11" s="1"/>
  <c r="J315" i="8"/>
  <c r="I15" i="9" s="1"/>
  <c r="L293" i="8"/>
  <c r="L315" i="8" s="1"/>
  <c r="L248" i="8"/>
  <c r="L267" i="8" s="1"/>
  <c r="J267" i="8"/>
  <c r="I14" i="9" s="1"/>
  <c r="F21" i="9"/>
  <c r="L21" i="9" s="1"/>
  <c r="K21" i="9"/>
  <c r="I7" i="11"/>
  <c r="E13" i="11"/>
  <c r="I13" i="11" s="1"/>
  <c r="J195" i="8"/>
  <c r="I12" i="9" s="1"/>
  <c r="L189" i="8"/>
  <c r="L471" i="8"/>
  <c r="L507" i="8" s="1"/>
  <c r="F507" i="8"/>
  <c r="E23" i="9" s="1"/>
  <c r="L678" i="8"/>
  <c r="L699" i="8" s="1"/>
  <c r="F699" i="8"/>
  <c r="E28" i="9" s="1"/>
  <c r="J603" i="8"/>
  <c r="I25" i="9" s="1"/>
  <c r="L564" i="8"/>
  <c r="L603" i="8" s="1"/>
  <c r="J15" i="9" l="1"/>
  <c r="L15" i="9" s="1"/>
  <c r="K15" i="9"/>
  <c r="J14" i="9"/>
  <c r="L14" i="9" s="1"/>
  <c r="K14" i="9"/>
  <c r="F194" i="8"/>
  <c r="K194" i="8"/>
  <c r="J12" i="9"/>
  <c r="F28" i="9"/>
  <c r="L28" i="9" s="1"/>
  <c r="K28" i="9"/>
  <c r="F23" i="9"/>
  <c r="L23" i="9" s="1"/>
  <c r="K23" i="9"/>
  <c r="K109" i="8"/>
  <c r="F109" i="8"/>
  <c r="L109" i="8" s="1"/>
  <c r="F108" i="8"/>
  <c r="L108" i="8" s="1"/>
  <c r="K108" i="8"/>
  <c r="F111" i="8"/>
  <c r="L111" i="8" s="1"/>
  <c r="K111" i="8"/>
  <c r="K112" i="8"/>
  <c r="F112" i="8"/>
  <c r="L112" i="8" s="1"/>
  <c r="F113" i="8"/>
  <c r="L113" i="8" s="1"/>
  <c r="K113" i="8"/>
  <c r="K106" i="8"/>
  <c r="F106" i="8"/>
  <c r="F110" i="8"/>
  <c r="L110" i="8" s="1"/>
  <c r="K110" i="8"/>
  <c r="F107" i="8"/>
  <c r="L107" i="8" s="1"/>
  <c r="K107" i="8"/>
  <c r="F114" i="8"/>
  <c r="L114" i="8" s="1"/>
  <c r="K114" i="8"/>
  <c r="K115" i="8"/>
  <c r="F115" i="8"/>
  <c r="L115" i="8" s="1"/>
  <c r="J25" i="9"/>
  <c r="L25" i="9" s="1"/>
  <c r="K25" i="9"/>
  <c r="J9" i="8"/>
  <c r="K9" i="8"/>
  <c r="L194" i="8" l="1"/>
  <c r="L195" i="8" s="1"/>
  <c r="F195" i="8"/>
  <c r="E12" i="9" s="1"/>
  <c r="L106" i="8"/>
  <c r="L123" i="8" s="1"/>
  <c r="F123" i="8"/>
  <c r="E10" i="9" s="1"/>
  <c r="J27" i="8"/>
  <c r="I7" i="9" s="1"/>
  <c r="L9" i="8"/>
  <c r="L27" i="8" s="1"/>
  <c r="F12" i="9" l="1"/>
  <c r="L12" i="9" s="1"/>
  <c r="K12" i="9"/>
  <c r="K10" i="9"/>
  <c r="F10" i="9"/>
  <c r="J7" i="9"/>
  <c r="K7" i="9"/>
  <c r="E6" i="9" l="1"/>
  <c r="F6" i="9" s="1"/>
  <c r="L10" i="9"/>
  <c r="L7" i="9"/>
  <c r="I6" i="9"/>
  <c r="E6" i="13" l="1"/>
  <c r="F6" i="13" s="1"/>
  <c r="E5" i="9"/>
  <c r="F5" i="9" s="1"/>
  <c r="F48" i="9" s="1"/>
  <c r="J6" i="9"/>
  <c r="I6" i="13" s="1"/>
  <c r="K6" i="9"/>
  <c r="C5" i="15" l="1"/>
  <c r="C4" i="15" s="1"/>
  <c r="E5" i="13"/>
  <c r="F5" i="13" s="1"/>
  <c r="F27" i="13" s="1"/>
  <c r="J6" i="13"/>
  <c r="K6" i="13"/>
  <c r="I5" i="9"/>
  <c r="L6" i="9"/>
  <c r="E6" i="11" l="1"/>
  <c r="C25" i="15"/>
  <c r="E5" i="15"/>
  <c r="E4" i="15" s="1"/>
  <c r="E25" i="15" s="1"/>
  <c r="I5" i="13"/>
  <c r="L6" i="13"/>
  <c r="J5" i="9"/>
  <c r="K5" i="9"/>
  <c r="I6" i="11" l="1"/>
  <c r="E5" i="11"/>
  <c r="J5" i="13"/>
  <c r="K5" i="13"/>
  <c r="E11" i="11"/>
  <c r="E36" i="11" s="1"/>
  <c r="F5" i="15"/>
  <c r="J48" i="9"/>
  <c r="L5" i="9"/>
  <c r="L48" i="9" s="1"/>
  <c r="E18" i="11" l="1"/>
  <c r="I18" i="11" s="1"/>
  <c r="E19" i="11"/>
  <c r="I19" i="11" s="1"/>
  <c r="I5" i="11"/>
  <c r="F25" i="15"/>
  <c r="I37" i="11" s="1"/>
  <c r="F4" i="15"/>
  <c r="I11" i="11"/>
  <c r="I36" i="11" s="1"/>
  <c r="E21" i="11"/>
  <c r="I21" i="11" s="1"/>
  <c r="E23" i="11"/>
  <c r="I23" i="11" s="1"/>
  <c r="E22" i="11"/>
  <c r="I22" i="11" s="1"/>
  <c r="J27" i="13"/>
  <c r="L5" i="13"/>
  <c r="L27" i="13" s="1"/>
  <c r="F26" i="15" l="1"/>
  <c r="E37" i="11"/>
  <c r="E38" i="11" s="1"/>
  <c r="I38" i="11"/>
  <c r="E10" i="11"/>
  <c r="I10" i="11" l="1"/>
  <c r="E4" i="11"/>
  <c r="E26" i="11" l="1"/>
  <c r="I4" i="11"/>
  <c r="E31" i="11" l="1"/>
  <c r="I26" i="11"/>
  <c r="I27" i="11" l="1"/>
  <c r="E32" i="11" l="1"/>
  <c r="I31" i="11"/>
  <c r="E33" i="11" l="1"/>
  <c r="I32" i="11"/>
  <c r="E35" i="11" l="1"/>
  <c r="I33" i="11"/>
  <c r="I35" i="11" l="1"/>
  <c r="F24" i="18" l="1"/>
  <c r="F25" i="18" s="1"/>
</calcChain>
</file>

<file path=xl/sharedStrings.xml><?xml version="1.0" encoding="utf-8"?>
<sst xmlns="http://schemas.openxmlformats.org/spreadsheetml/2006/main" count="7818" uniqueCount="2404">
  <si>
    <t>공 종 별 집 계 표</t>
  </si>
  <si>
    <t>[ 벽오고문헌관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</si>
  <si>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</si>
  <si>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</si>
  <si>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</si>
  <si>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</si>
  <si>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</si>
  <si>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</si>
  <si>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</si>
  <si>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</si>
  <si>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</si>
  <si>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</si>
  <si>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</si>
  <si>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</si>
  <si>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</si>
  <si>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</si>
  <si>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</si>
  <si>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</si>
  <si>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</si>
  <si>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</si>
  <si>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</si>
  <si>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</si>
  <si>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</si>
  <si>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</si>
  <si>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</si>
  <si>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</si>
  <si>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</si>
  <si>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</si>
  <si>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</si>
  <si>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</si>
  <si>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</si>
  <si>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</si>
  <si>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</si>
  <si>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</si>
  <si>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</si>
  <si>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</si>
  <si>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</si>
  <si>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</si>
  <si>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</si>
  <si>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</si>
  <si>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</si>
  <si>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</si>
  <si>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</si>
  <si>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</si>
  <si>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</si>
  <si>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</si>
  <si>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</si>
  <si>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</si>
  <si>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</si>
  <si>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</si>
  <si>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</si>
  <si>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벽오고문헌관 신축공사</t>
  </si>
  <si>
    <t/>
  </si>
  <si>
    <t>01</t>
  </si>
  <si>
    <t>0101  01.건축</t>
  </si>
  <si>
    <t>0101</t>
  </si>
  <si>
    <t>010101  공통 가설 공사</t>
  </si>
  <si>
    <t>010101</t>
  </si>
  <si>
    <t>01.건축</t>
    <phoneticPr fontId="1" type="noConversion"/>
  </si>
  <si>
    <t>콘테이너형 가설사무소 설치 및 해체</t>
  </si>
  <si>
    <t>3.0*9.0m, 18개월</t>
  </si>
  <si>
    <t>개소</t>
  </si>
  <si>
    <t>호표 1</t>
  </si>
  <si>
    <t>58C175254924745912E05FE039641D</t>
  </si>
  <si>
    <t>T</t>
  </si>
  <si>
    <t>F</t>
  </si>
  <si>
    <t>01010158C175254924745912E05FE039641D</t>
  </si>
  <si>
    <t>콘테이너형 가설창고 설치 및 해체</t>
  </si>
  <si>
    <t>호표 2</t>
  </si>
  <si>
    <t>58C17525492477125F5052C3D6D837</t>
  </si>
  <si>
    <t>01010158C17525492477125F5052C3D6D837</t>
  </si>
  <si>
    <t>가설울타리 출입문 설치 및 해제</t>
  </si>
  <si>
    <t>L:6,000, H:4000</t>
  </si>
  <si>
    <t>EA</t>
  </si>
  <si>
    <t>호표 3</t>
  </si>
  <si>
    <t>58C1752653207D4571C058384463DF</t>
  </si>
  <si>
    <t>01010158C1752653207D4571C058384463DF</t>
  </si>
  <si>
    <t>가설울타리</t>
  </si>
  <si>
    <t>9개월, EGI, H:3000</t>
  </si>
  <si>
    <t>M</t>
  </si>
  <si>
    <t>호표 4</t>
  </si>
  <si>
    <t>58C1752653207D45702051F17657F9</t>
  </si>
  <si>
    <t>01010158C1752653207D45702051F17657F9</t>
  </si>
  <si>
    <t>자동세륜기 설치 및 해체 - 8롤</t>
  </si>
  <si>
    <t>사용기간 3개월</t>
  </si>
  <si>
    <t>호표 5</t>
  </si>
  <si>
    <t>58C175239F2476B81D505B9CD11BC5</t>
  </si>
  <si>
    <t>01010158C175239F2476B81D505B9CD11BC5</t>
  </si>
  <si>
    <t>가설전기 인입비용</t>
  </si>
  <si>
    <t>식</t>
  </si>
  <si>
    <t>5FE27540E827797FB5E05CFBF9FAF85EE27FCF</t>
  </si>
  <si>
    <t>0101015FE27540E827797FB5E05CFBF9FAF85EE27FCF</t>
  </si>
  <si>
    <t>가설상수도 인입비용</t>
  </si>
  <si>
    <t>5FE27540E827797FB5E05CFBF9FAF85EE27FCC</t>
  </si>
  <si>
    <t>0101015FE27540E827797FB5E05CFBF9FAF85EE27FCC</t>
  </si>
  <si>
    <t>[ 합           계 ]</t>
  </si>
  <si>
    <t>TOTAL</t>
  </si>
  <si>
    <t>010102  가  설  공  사</t>
  </si>
  <si>
    <t>010102</t>
  </si>
  <si>
    <t>01.건축</t>
    <phoneticPr fontId="1" type="noConversion"/>
  </si>
  <si>
    <t>강관 조립말비계(이동식)설치 및 해체</t>
  </si>
  <si>
    <t>높이 2m, 3개월</t>
  </si>
  <si>
    <t>대</t>
  </si>
  <si>
    <t>호표 6</t>
  </si>
  <si>
    <t>58C1752651257FEA0B00533CDA85A6</t>
  </si>
  <si>
    <t>01010258C1752651257FEA0B00533CDA85A6</t>
  </si>
  <si>
    <t>시스템비계 설치 및 해체 / 외부용</t>
  </si>
  <si>
    <t>10m 이하6개월, 발판 및 계단 포함</t>
  </si>
  <si>
    <t>M2</t>
  </si>
  <si>
    <t>호표 7</t>
  </si>
  <si>
    <t>58C1752651257FEA0950593E370060</t>
  </si>
  <si>
    <t>01010258C1752651257FEA0950593E370060</t>
  </si>
  <si>
    <t>10m 초과~20m 이하6, 개월, 발판 및 계단 포함</t>
  </si>
  <si>
    <t>호표 8</t>
  </si>
  <si>
    <t>58C1752651257FEA0950593E370106</t>
  </si>
  <si>
    <t>01010258C1752651257FEA0950593E370106</t>
  </si>
  <si>
    <t>수평 규준틀</t>
  </si>
  <si>
    <t>평</t>
  </si>
  <si>
    <t>호표 9</t>
  </si>
  <si>
    <t>58C1752651257FEB17F05B8987AF2E</t>
  </si>
  <si>
    <t>01010258C1752651257FEB17F05B8987AF2E</t>
  </si>
  <si>
    <t>귀</t>
  </si>
  <si>
    <t>호표 10</t>
  </si>
  <si>
    <t>58C1752651257FEB17F05B8AAEB9F7</t>
  </si>
  <si>
    <t>01010258C1752651257FEB17F05B8AAEB9F7</t>
  </si>
  <si>
    <t>시스템동바리 설치 및 해체</t>
  </si>
  <si>
    <t>10m 이하, 3개월</t>
  </si>
  <si>
    <t>10공M3</t>
  </si>
  <si>
    <t>호표 11</t>
  </si>
  <si>
    <t>58C1752651257C15CC705A2CBDCC61</t>
  </si>
  <si>
    <t>01010258C1752651257C15CC705A2CBDCC61</t>
  </si>
  <si>
    <t>트럭크레인</t>
  </si>
  <si>
    <t>20톤</t>
  </si>
  <si>
    <t>일</t>
  </si>
  <si>
    <t>호표 12</t>
  </si>
  <si>
    <t>58C17524A0227E9D53E05525C3B13C</t>
  </si>
  <si>
    <t>01010258C17524A0227E9D53E05525C3B13C</t>
  </si>
  <si>
    <t>건축물 현장정리</t>
  </si>
  <si>
    <t>철근콘크리트조, 철골·철근콘크리트조</t>
  </si>
  <si>
    <t>호표 13</t>
  </si>
  <si>
    <t>58C175239F2472DD4A30563CDE4933</t>
  </si>
  <si>
    <t>01010258C175239F2472DD4A30563CDE4933</t>
  </si>
  <si>
    <t>구조부 먹매김</t>
  </si>
  <si>
    <t>일반</t>
  </si>
  <si>
    <t>호표 14</t>
  </si>
  <si>
    <t>58C175239C2F704A1090570AE3C332</t>
  </si>
  <si>
    <t>01010258C175239C2F704A1090570AE3C332</t>
  </si>
  <si>
    <t>거푸집 먹매김</t>
  </si>
  <si>
    <t>호표 15</t>
  </si>
  <si>
    <t>58C175239C2F704A1090555D2DDED7</t>
  </si>
  <si>
    <t>01010258C175239C2F704A1090555D2DDED7</t>
  </si>
  <si>
    <t>건축물보양</t>
  </si>
  <si>
    <t>부직포 깔기</t>
  </si>
  <si>
    <t>호표 16</t>
  </si>
  <si>
    <t>58C175239C2F70490D105EEEA40B79</t>
  </si>
  <si>
    <t>01010258C175239C2F70490D105EEEA40B79</t>
  </si>
  <si>
    <t>보양지 붙이기</t>
  </si>
  <si>
    <t>호표 17</t>
  </si>
  <si>
    <t>58C175239C2F70490E20520DE4F417</t>
  </si>
  <si>
    <t>01010258C175239C2F70490E20520DE4F417</t>
  </si>
  <si>
    <t>준공청소</t>
  </si>
  <si>
    <t>호표 18</t>
  </si>
  <si>
    <t>58C175239A2C72B025F051E6886486</t>
  </si>
  <si>
    <t>01010258C175239A2C72B025F051E6886486</t>
  </si>
  <si>
    <t>010103  토 및 지정공사</t>
  </si>
  <si>
    <t>010103</t>
  </si>
  <si>
    <t>01.건축</t>
    <phoneticPr fontId="1" type="noConversion"/>
  </si>
  <si>
    <t>기초 지정</t>
  </si>
  <si>
    <t>잡석지정</t>
  </si>
  <si>
    <t>M3</t>
  </si>
  <si>
    <t>호표 19</t>
  </si>
  <si>
    <t>58E605F0C22B72FFCEB05958E38EF1</t>
  </si>
  <si>
    <t>01010358E605F0C22B72FFCEB05958E38EF1</t>
  </si>
  <si>
    <t>010104  철근콘크리트공사</t>
  </si>
  <si>
    <t>010104</t>
  </si>
  <si>
    <t>01.건축</t>
    <phoneticPr fontId="1" type="noConversion"/>
  </si>
  <si>
    <t>철근콘크리트용봉강</t>
  </si>
  <si>
    <t>철근콘크리트용봉강, 이형봉강(SD400), HD-10, 지정장소도</t>
  </si>
  <si>
    <t>TON</t>
  </si>
  <si>
    <t>5FE27540EE28713885505BD6206B93A702FC31</t>
  </si>
  <si>
    <t>0101045FE27540EE28713885505BD6206B93A702FC31</t>
  </si>
  <si>
    <t>철근콘크리트용봉강, 이형봉강(SD400), HD-13, 지정장소도</t>
  </si>
  <si>
    <t>5FE27540EE28713885505BD6206B93A701D527</t>
  </si>
  <si>
    <t>0101045FE27540EE28713885505BD6206B93A701D527</t>
  </si>
  <si>
    <t>철근콘크리트용봉강, 이형봉강(SD400), HD-16, 지정장소도</t>
  </si>
  <si>
    <t>5FE27540EE28713885505BD6206B93A700CE36</t>
  </si>
  <si>
    <t>0101045FE27540EE28713885505BD6206B93A700CE36</t>
  </si>
  <si>
    <t>철근콘크리트용봉강, 이형봉강(SD500), SH-19, 지정장소도</t>
  </si>
  <si>
    <t>5FE27540EE28713885505BD6206B93A5514C6B</t>
  </si>
  <si>
    <t>0101045FE27540EE28713885505BD6206B93A5514C6B</t>
  </si>
  <si>
    <t>철근콘크리트용봉강, 이형봉강(SD500), SH-22, 지정장소도</t>
  </si>
  <si>
    <t>5FE27540EE28713885505BD6206B93A550A5E1</t>
  </si>
  <si>
    <t>0101045FE27540EE28713885505BD6206B93A550A5E1</t>
  </si>
  <si>
    <t>데크 래티스</t>
  </si>
  <si>
    <t>Φ6</t>
  </si>
  <si>
    <t>5FE27540EE28713885505BD6206B93A7038BB1</t>
  </si>
  <si>
    <t>0101045FE27540EE28713885505BD6206B93A7038BB1</t>
  </si>
  <si>
    <t>레미콘</t>
  </si>
  <si>
    <t>25-18-08</t>
  </si>
  <si>
    <t>5FE27540EF2A761F7C905CA49659B1EBECB53F</t>
  </si>
  <si>
    <t>0101045FE27540EF2A761F7C905CA49659B1EBECB53F</t>
  </si>
  <si>
    <t>25-18-12</t>
  </si>
  <si>
    <t>5FE27540EF2A761F7C905CA49659B1EBED4339</t>
  </si>
  <si>
    <t>0101045FE27540EF2A761F7C905CA49659B1EBED4339</t>
  </si>
  <si>
    <t>25-30-15</t>
  </si>
  <si>
    <t>5FE27540EF2A761F7C905CA49659B1EBED410E</t>
  </si>
  <si>
    <t>0101045FE27540EF2A761F7C905CA49659B1EBED410E</t>
  </si>
  <si>
    <t>합판거푸집 설치 및 해체</t>
  </si>
  <si>
    <t>간단 6회, 수직고 7m까지</t>
  </si>
  <si>
    <t>호표 20</t>
  </si>
  <si>
    <t>58C125A7ED2C7861CC405DF73EC27B</t>
  </si>
  <si>
    <t>01010458C125A7ED2C7861CC405DF73EC27B</t>
  </si>
  <si>
    <t>복잡 3회, 수직고 7m까지</t>
  </si>
  <si>
    <t>호표 21</t>
  </si>
  <si>
    <t>58C125A7EE2E7F085AB057105BF061</t>
  </si>
  <si>
    <t>01010458C125A7EE2E7F085AB057105BF061</t>
  </si>
  <si>
    <t>보통 4회, 수직고 7m까지</t>
  </si>
  <si>
    <t>호표 22</t>
  </si>
  <si>
    <t>58C125A7EE2E7F085AB05609693808</t>
  </si>
  <si>
    <t>01010458C125A7EE2E7F085AB05609693808</t>
  </si>
  <si>
    <t>복잡 3회, 슬래브(경사도 20˚미만)</t>
  </si>
  <si>
    <t>호표 23</t>
  </si>
  <si>
    <t>58C125A7EE2E7E639FE0584586DE6E</t>
  </si>
  <si>
    <t>01010458C125A7EE2E7E639FE0584586DE6E</t>
  </si>
  <si>
    <t>매우복잡 2회, 수직고 7m까지</t>
  </si>
  <si>
    <t>호표 24</t>
  </si>
  <si>
    <t>58C125A7EF2F755554405E83F62002</t>
  </si>
  <si>
    <t>01010458C125A7EF2F755554405E83F62002</t>
  </si>
  <si>
    <t>제물치장 1회, 슬래브(경사도 20˚미만)</t>
  </si>
  <si>
    <t>호표 25</t>
  </si>
  <si>
    <t>58C125A7EF2F744E65405B3731A989</t>
  </si>
  <si>
    <t>01010458C125A7EF2F744E65405B3731A989</t>
  </si>
  <si>
    <t>유로폼 설치 및 해체</t>
  </si>
  <si>
    <t>복잡, 수직고 7m까지</t>
  </si>
  <si>
    <t>호표 26</t>
  </si>
  <si>
    <t>58C125A7E8247667BAE05117128416</t>
  </si>
  <si>
    <t>01010458C125A7E8247667BAE05117128416</t>
  </si>
  <si>
    <t>보통, 수직고 7m까지</t>
  </si>
  <si>
    <t>호표 27</t>
  </si>
  <si>
    <t>58C125A7E8247667BAE051171287EA</t>
  </si>
  <si>
    <t>01010458C125A7E8247667BAE051171287EA</t>
  </si>
  <si>
    <t>간단, 수직고 7m까지</t>
  </si>
  <si>
    <t>호표 28</t>
  </si>
  <si>
    <t>58C125A7E8247667BAE051171286C3</t>
  </si>
  <si>
    <t>01010458C125A7E8247667BAE051171286C3</t>
  </si>
  <si>
    <t>합벽거푸집 설치 및 해체</t>
  </si>
  <si>
    <t>유로폼, 수직고 7m까지</t>
  </si>
  <si>
    <t>호표 29</t>
  </si>
  <si>
    <t>58C125A7E8247667BAE05117128141</t>
  </si>
  <si>
    <t>01010458C125A7E8247667BAE05117128141</t>
  </si>
  <si>
    <t>DECK</t>
  </si>
  <si>
    <t>75*600*1.2T-골데크, GI</t>
  </si>
  <si>
    <t>5FE27540E72578F116E050F50952D44D886C7C</t>
  </si>
  <si>
    <t>0101045FE27540E72578F116E050F50952D44D886C7C</t>
  </si>
  <si>
    <t>데크플레이트 설치</t>
  </si>
  <si>
    <t>10층 이하(자재 별도)</t>
  </si>
  <si>
    <t>호표 30</t>
  </si>
  <si>
    <t>58C1358A4A2378C751F05038BF293A</t>
  </si>
  <si>
    <t>01010458C1358A4A2378C751F05038BF293A</t>
  </si>
  <si>
    <t>철근 공장가공 및 현장조립</t>
  </si>
  <si>
    <t>Type-Ⅰ</t>
  </si>
  <si>
    <t>호표 31</t>
  </si>
  <si>
    <t>58C125A41828730D30605ACD5CDF2D</t>
  </si>
  <si>
    <t>01010458C125A41828730D30605ACD5CDF2D</t>
  </si>
  <si>
    <t>콘크리트 펌프차 타설(무근)</t>
  </si>
  <si>
    <t>slump 8~12cm, 벽,기둥,슬래브 등, f2 : Type-Ⅱ, 36m</t>
  </si>
  <si>
    <t>호표 32</t>
  </si>
  <si>
    <t>58C125A0BC247E31E4805DAB14EFA9</t>
  </si>
  <si>
    <t>01010458C125A0BC247E31E4805DAB14EFA9</t>
  </si>
  <si>
    <t>콘크리트 펌프차 타설</t>
  </si>
  <si>
    <t>slump 15cm, 벽,기둥,슬래브 등, f2 : Type-Ⅱ, 36m</t>
  </si>
  <si>
    <t>호표 33</t>
  </si>
  <si>
    <t>58C125A0BF2076502F705732E0E951</t>
  </si>
  <si>
    <t>01010458C125A0BF2076502F705732E0E951</t>
  </si>
  <si>
    <t>지수판설치 - PVC 용접</t>
  </si>
  <si>
    <t>PVC, H200*5t</t>
  </si>
  <si>
    <t>호표 34</t>
  </si>
  <si>
    <t>58C125AE1F2A7E4A48005FF7A389DE</t>
  </si>
  <si>
    <t>01010458C125AE1F2A7E4A48005FF7A389DE</t>
  </si>
  <si>
    <t>단열재 콘크리트타설 부착(벽 및 바닥)</t>
  </si>
  <si>
    <t>PF보드180T</t>
  </si>
  <si>
    <t>호표 35</t>
  </si>
  <si>
    <t>58C19571B02272E4BD50540A27CDDD</t>
  </si>
  <si>
    <t>01010458C19571B02272E4BD50540A27CDDD</t>
  </si>
  <si>
    <t>PF보드30T</t>
  </si>
  <si>
    <t>호표 36</t>
  </si>
  <si>
    <t>58C19571B02272E4BD50540A27CDDB</t>
  </si>
  <si>
    <t>01010458C19571B02272E4BD50540A27CDDB</t>
  </si>
  <si>
    <t>방습필름 설치 - 바닥</t>
  </si>
  <si>
    <t>폴리에틸렌필름, 두께, 0.1mm, 1겹</t>
  </si>
  <si>
    <t>호표 37</t>
  </si>
  <si>
    <t>58C19571B22D712700D05081682095</t>
  </si>
  <si>
    <t>01010458C19571B22D712700D05081682095</t>
  </si>
  <si>
    <t>폴리에틸렌필름, 두께, 0.1mm, 2겹</t>
  </si>
  <si>
    <t>호표 38</t>
  </si>
  <si>
    <t>58C19571B22D71244C205AF3DF37ED</t>
  </si>
  <si>
    <t>01010458C19571B22D71244C205AF3DF37ED</t>
  </si>
  <si>
    <t>장비기초</t>
  </si>
  <si>
    <t>1850*4150*H200/비상발전기실</t>
  </si>
  <si>
    <t>호표 39</t>
  </si>
  <si>
    <t>58C125A0BC247B7943705CE903ECA2</t>
  </si>
  <si>
    <t>01010458C125A0BC247B7943705CE903ECA2</t>
  </si>
  <si>
    <t xml:space="preserve"> 800*1500*H200/비상발전기실</t>
  </si>
  <si>
    <t>호표 40</t>
  </si>
  <si>
    <t>58C125A0BC247B7943705CE903ECA0</t>
  </si>
  <si>
    <t>01010458C125A0BC247B7943705CE903ECA0</t>
  </si>
  <si>
    <t>4000*1500+1800*750*H100/변압기</t>
  </si>
  <si>
    <t>호표 41</t>
  </si>
  <si>
    <t>58C125A0BC247B7943705CE903ECA7</t>
  </si>
  <si>
    <t>01010458C125A0BC247B7943705CE903ECA7</t>
  </si>
  <si>
    <t>500*1000*H200/소화가스실</t>
  </si>
  <si>
    <t>호표 42</t>
  </si>
  <si>
    <t>58C125A0BC247B7943705CE903ECA4</t>
  </si>
  <si>
    <t>01010458C125A0BC247B7943705CE903ECA4</t>
  </si>
  <si>
    <t>410*3380*H200/소화가스실</t>
  </si>
  <si>
    <t>호표 43</t>
  </si>
  <si>
    <t>58C125A0BC247B7943705CE903ECAA</t>
  </si>
  <si>
    <t>01010458C125A0BC247B7943705CE903ECAA</t>
  </si>
  <si>
    <t>810*3300*H200/소화가스실</t>
  </si>
  <si>
    <t>호표 44</t>
  </si>
  <si>
    <t>58C125A0BC247B7943705CE903EF74</t>
  </si>
  <si>
    <t>01010458C125A0BC247B7943705CE903EF74</t>
  </si>
  <si>
    <t>1170*2300*H200/항온항습기</t>
  </si>
  <si>
    <t>호표 45</t>
  </si>
  <si>
    <t>58C125A0BC247B7943705CE903EF72</t>
  </si>
  <si>
    <t>01010458C125A0BC247B7943705CE903EF72</t>
  </si>
  <si>
    <t>1100*3000*H200/1층옥상</t>
  </si>
  <si>
    <t>호표 46</t>
  </si>
  <si>
    <t>58C125A0BC247B7943705CE903EE52</t>
  </si>
  <si>
    <t>01010458C125A0BC247B7943705CE903EE52</t>
  </si>
  <si>
    <t>1100*3900*H200/1층옥상</t>
  </si>
  <si>
    <t>호표 47</t>
  </si>
  <si>
    <t>58C125A0BC247B7943705CE903EE54</t>
  </si>
  <si>
    <t>01010458C125A0BC247B7943705CE903EE54</t>
  </si>
  <si>
    <t>1100*9700*H200/1층옥상</t>
  </si>
  <si>
    <t>호표 48</t>
  </si>
  <si>
    <t>58C125A0BC247B7943705CE903EE56</t>
  </si>
  <si>
    <t>01010458C125A0BC247B7943705CE903EE56</t>
  </si>
  <si>
    <t>방진패드깔기</t>
  </si>
  <si>
    <t>바닥, 50mm</t>
  </si>
  <si>
    <t>호표 49</t>
  </si>
  <si>
    <t>58C125AE1F2A7E4B500058BB239E7F</t>
  </si>
  <si>
    <t>01010458C125AE1F2A7E4B500058BB239E7F</t>
  </si>
  <si>
    <t>방진패드붙이기</t>
  </si>
  <si>
    <t>벽, 50mm</t>
  </si>
  <si>
    <t>호표 50</t>
  </si>
  <si>
    <t>58C125AE1F2A7E4B500058BB239D58</t>
  </si>
  <si>
    <t>01010458C125AE1F2A7E4B500058BB239D58</t>
  </si>
  <si>
    <t>수밀코킹(50*20mm)</t>
  </si>
  <si>
    <t>폴리우레탄, 콘크리트죠인트</t>
  </si>
  <si>
    <t>호표 51</t>
  </si>
  <si>
    <t>58C1E5F19E217BE3C9405FFD6B6725</t>
  </si>
  <si>
    <t>01010458C1E5F19E217BE3C9405FFD6B6725</t>
  </si>
  <si>
    <t>PVC슬리브</t>
  </si>
  <si>
    <t>D30*L=720/통수관</t>
  </si>
  <si>
    <t>호표 52</t>
  </si>
  <si>
    <t>58C125AE1F2A7E4A48005FF0720CDB</t>
  </si>
  <si>
    <t>01010458C125AE1F2A7E4A48005FF0720CDB</t>
  </si>
  <si>
    <t>D50*L=640/통수관</t>
  </si>
  <si>
    <t>호표 53</t>
  </si>
  <si>
    <t>58C125AE1F2A7E4A48005FF0720FAF</t>
  </si>
  <si>
    <t>01010458C125AE1F2A7E4A48005FF0720FAF</t>
  </si>
  <si>
    <t>D100*L=1000/통기관</t>
  </si>
  <si>
    <t>호표 54</t>
  </si>
  <si>
    <t>58C125AE1F2A7E4A48005FF0720E88</t>
  </si>
  <si>
    <t>01010458C125AE1F2A7E4A48005FF0720E88</t>
  </si>
  <si>
    <t>010105  철  골  공  사</t>
  </si>
  <si>
    <t>010105</t>
  </si>
  <si>
    <t>H형강</t>
  </si>
  <si>
    <t>SS275, 298*149*5.5*8mm</t>
  </si>
  <si>
    <t>5FE27540EE287139AB5051F5FFEDAD11CE2E28</t>
  </si>
  <si>
    <t>0101055FE27540EE287139AB5051F5FFEDAD11CE2E28</t>
  </si>
  <si>
    <t>SS275, 396*199*7*11mm</t>
  </si>
  <si>
    <t>5FE27540EE287139AB5051F5FFEDAD11CE2883</t>
  </si>
  <si>
    <t>0101055FE27540EE287139AB5051F5FFEDAD11CE2883</t>
  </si>
  <si>
    <t>SM275, 300*150*6.5*9mm</t>
  </si>
  <si>
    <t>5FE27540EE287139AB5051F5FFEDAD13FC25CA</t>
  </si>
  <si>
    <t>0101055FE27540EE287139AB5051F5FFEDAD13FC25CA</t>
  </si>
  <si>
    <t>SM275, 400*200*8*13mm</t>
  </si>
  <si>
    <t>5FE27540EE287139AB5051F5FFEDAD13FC2319</t>
  </si>
  <si>
    <t>0101055FE27540EE287139AB5051F5FFEDAD13FC2319</t>
  </si>
  <si>
    <t>경량형강</t>
  </si>
  <si>
    <t>경량형강, 블랙C형강, 100*50*20, t2.3</t>
  </si>
  <si>
    <t>5FE27540EE287139AB5051F6859DE49EBA3340</t>
  </si>
  <si>
    <t>0101055FE27540EE287139AB5051F6859DE49EBA3340</t>
  </si>
  <si>
    <t>일반구조용탄소강관</t>
  </si>
  <si>
    <t>일반구조용탄소강관, 흑관, ∮318.5*9.0mm</t>
  </si>
  <si>
    <t>5F9A652C0B217739F9E05CE490FB5E69A3E177</t>
  </si>
  <si>
    <t>0101055F9A652C0B217739F9E05CE490FB5E69A3E177</t>
  </si>
  <si>
    <t>일반구조용압연강판</t>
  </si>
  <si>
    <t>일반구조용압연강판, 6.0mm</t>
  </si>
  <si>
    <t>5FE27540EE2872C76BA059A7455A4814F4BD34</t>
  </si>
  <si>
    <t>0101055FE27540EE2872C76BA059A7455A4814F4BD34</t>
  </si>
  <si>
    <t>일반구조용압연강판, 8.0mm</t>
  </si>
  <si>
    <t>5FE27540EE2872C76BA059A7455162850395F8</t>
  </si>
  <si>
    <t>0101055FE27540EE2872C76BA059A7455162850395F8</t>
  </si>
  <si>
    <t>일반구조용압연강판, 9.0mm</t>
  </si>
  <si>
    <t>5FE27540EE2872C76BA059A744B979404CB60C</t>
  </si>
  <si>
    <t>0101055FE27540EE2872C76BA059A744B979404CB60C</t>
  </si>
  <si>
    <t>일반구조용압연강판, 12mm</t>
  </si>
  <si>
    <t>5FE27540EE2872C76BA059A7455A4814F4BD36</t>
  </si>
  <si>
    <t>0101055FE27540EE2872C76BA059A7455A4814F4BD36</t>
  </si>
  <si>
    <t>일반구조용압연강판, 13mm</t>
  </si>
  <si>
    <t>5FE27540EE2872C76BA059A744B979404CB60F</t>
  </si>
  <si>
    <t>0101055FE27540EE2872C76BA059A744B979404CB60F</t>
  </si>
  <si>
    <t>일반구조용압연강판, 15mm</t>
  </si>
  <si>
    <t>5FE27540EE2872C76BA059A744B979404CB608</t>
  </si>
  <si>
    <t>0101055FE27540EE2872C76BA059A744B979404CB608</t>
  </si>
  <si>
    <t>일반구조용압연강판, 20mm</t>
  </si>
  <si>
    <t>5FE27540EE2872C76BA059A7455A4814F4BC2B</t>
  </si>
  <si>
    <t>0101055FE27540EE2872C76BA059A7455A4814F4BC2B</t>
  </si>
  <si>
    <t>일반구조용압연강판, 30mm</t>
  </si>
  <si>
    <t>5FE27540EE2872C76BA059A7455A4814F4BC2C</t>
  </si>
  <si>
    <t>0101055FE27540EE2872C76BA059A7455A4814F4BC2C</t>
  </si>
  <si>
    <t>일반봉강</t>
  </si>
  <si>
    <t>일반봉강, SS400, ∮22mm</t>
  </si>
  <si>
    <t>kg</t>
  </si>
  <si>
    <t>5FE27540EE28713884405F637755D2C289C5A7</t>
  </si>
  <si>
    <t>0101055FE27540EE28713884405F637755D2C289C5A7</t>
  </si>
  <si>
    <t>앵커볼트</t>
  </si>
  <si>
    <t>앵커볼트, M24*800mm</t>
  </si>
  <si>
    <t>개</t>
  </si>
  <si>
    <t>5FE265BBCF217EBC890059FEEBC07C9C87CEC9</t>
  </si>
  <si>
    <t>0101055FE265BBCF217EBC890059FEEBC07C9C87CEC9</t>
  </si>
  <si>
    <t>고장력볼트</t>
  </si>
  <si>
    <t>고장력볼트, F10T, M20*45mm</t>
  </si>
  <si>
    <t>조</t>
  </si>
  <si>
    <t>5FE265BBCF217EBC886052731BA734E435BFF8</t>
  </si>
  <si>
    <t>0101055FE265BBCF217EBC886052731BA734E435BFF8</t>
  </si>
  <si>
    <t>고장력볼트, F10T, M20*50mm</t>
  </si>
  <si>
    <t>5FE265BBCF217EBC886052731BA734E435BFFB</t>
  </si>
  <si>
    <t>0101055FE265BBCF217EBC886052731BA734E435BFFB</t>
  </si>
  <si>
    <t>고장력볼트, F10T, M20*55mm</t>
  </si>
  <si>
    <t>5FE265BBCF217EBC886052731BA734E435BFFA</t>
  </si>
  <si>
    <t>0101055FE265BBCF217EBC886052731BA734E435BFFA</t>
  </si>
  <si>
    <t>고장력볼트, F10T, M20*60mm</t>
  </si>
  <si>
    <t>5FE265BBCF217EBC886052731BA734E435BFFD</t>
  </si>
  <si>
    <t>0101055FE265BBCF217EBC886052731BA734E435BFFD</t>
  </si>
  <si>
    <t>고장력볼트, F10T, M20*70mm</t>
  </si>
  <si>
    <t>5FE265BBCF217EBC886052731BA734E435BFFF</t>
  </si>
  <si>
    <t>0101055FE265BBCF217EBC886052731BA734E435BFFF</t>
  </si>
  <si>
    <t>스터드볼트</t>
  </si>
  <si>
    <t>스터드볼트, M16*115mm, 자동</t>
  </si>
  <si>
    <t>5FE265BBCF217EBC886058982333FBC6090FD6</t>
  </si>
  <si>
    <t>0101055FE265BBCF217EBC886058982333FBC6090FD6</t>
  </si>
  <si>
    <t>힐티앵커</t>
  </si>
  <si>
    <t>M20*L170mm</t>
  </si>
  <si>
    <t>5FE265BBCF217D922BA052E330387D280A8141</t>
  </si>
  <si>
    <t>0101055FE265BBCF217D922BA052E330387D280A8141</t>
  </si>
  <si>
    <t>턴버클(아연도금)</t>
  </si>
  <si>
    <t>20mm</t>
  </si>
  <si>
    <t>5FE265BBCF217D9B0E7050EF7512D2F75A8B60</t>
  </si>
  <si>
    <t>0101055FE265BBCF217D9B0E7050EF7512D2F75A8B60</t>
  </si>
  <si>
    <t>앵커 볼트 설치</t>
  </si>
  <si>
    <t>∮20 이하, 콘크리트 독립주 위 OR 비계 불량한 장소</t>
  </si>
  <si>
    <t>호표 55</t>
  </si>
  <si>
    <t>58C1358E262A7FC0C7A05789B9583D</t>
  </si>
  <si>
    <t>01010558C1358E262A7FC0C7A05789B9583D</t>
  </si>
  <si>
    <t>부대철골 설치</t>
  </si>
  <si>
    <t>호표 56</t>
  </si>
  <si>
    <t>58C135889D26738F5B305AD1ADEA50</t>
  </si>
  <si>
    <t>01010558C135889D26738F5B305AD1ADEA50</t>
  </si>
  <si>
    <t>주각부 무수축 모르타르 충전</t>
  </si>
  <si>
    <t>600*600*50mm</t>
  </si>
  <si>
    <t>호표 57</t>
  </si>
  <si>
    <t>58C13589AD2B70637E9050966D96A2</t>
  </si>
  <si>
    <t>01010558C13589AD2B70637E9050966D96A2</t>
  </si>
  <si>
    <t>에폭시그라우팅</t>
  </si>
  <si>
    <t>EMBEDDED PL+옹벽-접합부</t>
  </si>
  <si>
    <t>호표 58</t>
  </si>
  <si>
    <t>58C13589AD2B70637D805A4DCDE9AD</t>
  </si>
  <si>
    <t>01010558C13589AD2B70637D805A4DCDE9AD</t>
  </si>
  <si>
    <t>녹막이페인트 뿜칠</t>
  </si>
  <si>
    <t>철재면, 1회, 1종</t>
  </si>
  <si>
    <t>호표 59</t>
  </si>
  <si>
    <t>58C1358B502072ECA35051569C5054</t>
  </si>
  <si>
    <t>01010558C1358B502072ECA35051569C5054</t>
  </si>
  <si>
    <t>운반비(트레일러 20ton+크레인 10ton)</t>
  </si>
  <si>
    <t>철골, L:20km</t>
  </si>
  <si>
    <t>산근 1</t>
  </si>
  <si>
    <t>58C0253B6F2273F00440569E8C0C91</t>
  </si>
  <si>
    <t>01010558C0253B6F2273F00440569E8C0C91</t>
  </si>
  <si>
    <t>010106  조  적  공  사</t>
  </si>
  <si>
    <t>010106</t>
  </si>
  <si>
    <t>미장벽돌</t>
  </si>
  <si>
    <t>미장벽돌, 190*90*57mm, 슈퍼칼라 SH3301</t>
  </si>
  <si>
    <t>매</t>
  </si>
  <si>
    <t>5FE27540ED2F7B756D605851188494CCB7CE9D</t>
  </si>
  <si>
    <t>0101065FE27540ED2F7B756D605851188494CCB7CE9D</t>
  </si>
  <si>
    <t>콘크리트벽돌</t>
  </si>
  <si>
    <t>콘크리트벽돌, 190*57*90mm</t>
  </si>
  <si>
    <t>5FE27540ED2F7B756D60597BF68CCF2D2099DB</t>
  </si>
  <si>
    <t>0101065FE27540ED2F7B756D60597BF68CCF2D2099DB</t>
  </si>
  <si>
    <t>0.5B 벽돌쌓기</t>
  </si>
  <si>
    <t>3.6m 이하</t>
  </si>
  <si>
    <t>호표 60</t>
  </si>
  <si>
    <t>58C10559382B768D1FB05F2442BBAC</t>
  </si>
  <si>
    <t>01010658C10559382B768D1FB05F2442BBAC</t>
  </si>
  <si>
    <t>3.6m 초과 ~ 7.2m 이하</t>
  </si>
  <si>
    <t>호표 61</t>
  </si>
  <si>
    <t>58C10559382B768D1FB05F24419483</t>
  </si>
  <si>
    <t>01010658C10559382B768D1FB05F24419483</t>
  </si>
  <si>
    <t>1.0B 벽돌쌓기</t>
  </si>
  <si>
    <t>호표 62</t>
  </si>
  <si>
    <t>58C10559382B768FCC30536D787010</t>
  </si>
  <si>
    <t>01010658C10559382B768FCC30536D787010</t>
  </si>
  <si>
    <t>호표 63</t>
  </si>
  <si>
    <t>58C10559382B768FCC30536D7BC535</t>
  </si>
  <si>
    <t>01010658C10559382B768FCC30536D7BC535</t>
  </si>
  <si>
    <t>0.5B 적벽돌 한면 치장쌓기</t>
  </si>
  <si>
    <t>외벽,매9단마다들여쌓기</t>
  </si>
  <si>
    <t>호표 64</t>
  </si>
  <si>
    <t>58C10559382B75EDC5205A8C8B73C0</t>
  </si>
  <si>
    <t>01010658C10559382B75EDC5205A8C8B73C0</t>
  </si>
  <si>
    <t>벽돌운반</t>
  </si>
  <si>
    <t>인력, 1층</t>
  </si>
  <si>
    <t>천매</t>
  </si>
  <si>
    <t>호표 65</t>
  </si>
  <si>
    <t>58C105593A26750E05E0532D512EC0</t>
  </si>
  <si>
    <t>01010658C105593A26750E05E0532D512EC0</t>
  </si>
  <si>
    <t>인력, 2층</t>
  </si>
  <si>
    <t>호표 66</t>
  </si>
  <si>
    <t>58C105593A26750E05E0532C4A3C08</t>
  </si>
  <si>
    <t>01010658C105593A26750E05E0532C4A3C08</t>
  </si>
  <si>
    <t>인력, 3층</t>
  </si>
  <si>
    <t>호표 67</t>
  </si>
  <si>
    <t>58C105593A26750E05E0532F1FA2B9</t>
  </si>
  <si>
    <t>01010658C105593A26750E05E0532F1FA2B9</t>
  </si>
  <si>
    <t>블록 보강쌓기(390*190*190), 사춤간격 400mm</t>
  </si>
  <si>
    <t>3.6m 이하, 한면</t>
  </si>
  <si>
    <t>호표 68</t>
  </si>
  <si>
    <t>58C1055ADE2D7B08C0E05C94D6B898</t>
  </si>
  <si>
    <t>01010658C1055ADE2D7B08C0E05C94D6B898</t>
  </si>
  <si>
    <t>3.6m 초과 ~ 7.2m 이하, 한면</t>
  </si>
  <si>
    <t>호표 69</t>
  </si>
  <si>
    <t>58C1055ADE2D7B08C0E05C94D48BA3</t>
  </si>
  <si>
    <t>01010658C1055ADE2D7B08C0E05C94D48BA3</t>
  </si>
  <si>
    <t>블록 보강쌓기(390*190*150), 사춤간격 400mm</t>
  </si>
  <si>
    <t>호표 70</t>
  </si>
  <si>
    <t>58C1055ADE2D7B08C0E05C97AA1718</t>
  </si>
  <si>
    <t>01010658C1055ADE2D7B08C0E05C97AA1718</t>
  </si>
  <si>
    <t>3.6m 이하, 양면</t>
  </si>
  <si>
    <t>호표 71</t>
  </si>
  <si>
    <t>58C1055ADE2D7B08C0E05C97A970AE</t>
  </si>
  <si>
    <t>01010658C1055ADE2D7B08C0E05C97A970AE</t>
  </si>
  <si>
    <t>호표 72</t>
  </si>
  <si>
    <t>58C1055ADE2D7B08C0E05C97A86A43</t>
  </si>
  <si>
    <t>01010658C1055ADE2D7B08C0E05C97A86A43</t>
  </si>
  <si>
    <t>3.6m 초과 ~ 7.2m 이하, 양면</t>
  </si>
  <si>
    <t>호표 73</t>
  </si>
  <si>
    <t>58C1055ADE2D7B08C0E05C97AF9912</t>
  </si>
  <si>
    <t>01010658C1055ADE2D7B08C0E05C97AF9912</t>
  </si>
  <si>
    <t>철근콘크리트인방 제작 및 설치</t>
  </si>
  <si>
    <t>100*100, 벽돌</t>
  </si>
  <si>
    <t>호표 74</t>
  </si>
  <si>
    <t>58C1054AB222792682E05BD2D11558</t>
  </si>
  <si>
    <t>01010658C1054AB222792682E05BD2D11558</t>
  </si>
  <si>
    <t>200*200, 벽돌</t>
  </si>
  <si>
    <t>호표 75</t>
  </si>
  <si>
    <t>58C1054AB222792682E0581E6882A7</t>
  </si>
  <si>
    <t>01010658C1054AB222792682E0581E6882A7</t>
  </si>
  <si>
    <t>콘크리트인방 제작 및 설치 - 6"</t>
  </si>
  <si>
    <t>150*190, 블록</t>
  </si>
  <si>
    <t>호표 76</t>
  </si>
  <si>
    <t>58C1054AB2227CFBC400591BEF2B34</t>
  </si>
  <si>
    <t>01010658C1054AB2227CFBC400591BEF2B34</t>
  </si>
  <si>
    <t>단열재 공간넣기</t>
  </si>
  <si>
    <t>PF보드 100T,가등급</t>
  </si>
  <si>
    <t>호표 77</t>
  </si>
  <si>
    <t>58C19571B02272E4BD5054091C6105</t>
  </si>
  <si>
    <t>01010658C19571B02272E4BD5054091C6105</t>
  </si>
  <si>
    <t>처짐방지용-앵글설치</t>
  </si>
  <si>
    <t>L-270*140*9T/적벽돌하단</t>
  </si>
  <si>
    <t>호표 78</t>
  </si>
  <si>
    <t>58C10559382B75EDC5205A8C8B73C4</t>
  </si>
  <si>
    <t>01010658C10559382B75EDC5205A8C8B73C4</t>
  </si>
  <si>
    <t>치장벽돌연결철물</t>
  </si>
  <si>
    <t>C형 내진고정철물,배수통기구,방수지,몰탈넷트,조절줄눈등</t>
  </si>
  <si>
    <t>호표 79</t>
  </si>
  <si>
    <t>58C1054AB52F7F72E4F059BD4F4319</t>
  </si>
  <si>
    <t>01010658C1054AB52F7F72E4F059BD4F4319</t>
  </si>
  <si>
    <t>010107  돌    공    사</t>
  </si>
  <si>
    <t>010107</t>
  </si>
  <si>
    <t>01.건축</t>
    <phoneticPr fontId="1" type="noConversion"/>
  </si>
  <si>
    <t>화강석붙임(건식/앵커, 버너)</t>
  </si>
  <si>
    <t>호표 80</t>
  </si>
  <si>
    <t>58C1B540ED2E786FA890513B61AC86</t>
  </si>
  <si>
    <t>01010758C1B540ED2E786FA890513B61AC86</t>
  </si>
  <si>
    <t>화강석붙임(건식/앵커, 물갈기)</t>
  </si>
  <si>
    <t>호표 81</t>
  </si>
  <si>
    <t>58C1B540ED2E786FA890513B61AC84</t>
  </si>
  <si>
    <t>01010758C1B540ED2E786FA890513B61AC84</t>
  </si>
  <si>
    <t>화강석붙임(습식, 버너)</t>
  </si>
  <si>
    <t>호표 82</t>
  </si>
  <si>
    <t>58C1B540EF297B4D4A605D2876DCE6</t>
  </si>
  <si>
    <t>01010758C1B540EF297B4D4A605D2876DCE6</t>
  </si>
  <si>
    <t>화강석붙임(습식, 물갈기)</t>
  </si>
  <si>
    <t>호표 83</t>
  </si>
  <si>
    <t>58C1B540EF2978F90B005416C106E2</t>
  </si>
  <si>
    <t>01010758C1B540EF2978F90B005416C106E2</t>
  </si>
  <si>
    <t>호표 84</t>
  </si>
  <si>
    <t>58C1B540EF2978F90B005416C106E4</t>
  </si>
  <si>
    <t>01010758C1B540EF2978F90B005416C106E4</t>
  </si>
  <si>
    <t>호표 85</t>
  </si>
  <si>
    <t>58C1B540E927712284905328F65EB5</t>
  </si>
  <si>
    <t>01010758C1B540E927712284905328F65EB5</t>
  </si>
  <si>
    <t>호표 86</t>
  </si>
  <si>
    <t>58C1B540E92771228490520381E43A</t>
  </si>
  <si>
    <t>01010758C1B540E92771228490520381E43A</t>
  </si>
  <si>
    <t>화강석붙임(건식/TRUSS, 버너)</t>
  </si>
  <si>
    <t>호표 87</t>
  </si>
  <si>
    <t>58C1B540EA217A5A2A5056AABB2404</t>
  </si>
  <si>
    <t>01010758C1B540EA217A5A2A5056AABB2404</t>
  </si>
  <si>
    <t>호표 88</t>
  </si>
  <si>
    <t>58C1B540EA217A5A2A5056AABB2402</t>
  </si>
  <si>
    <t>01010758C1B540EA217A5A2A5056AABB2402</t>
  </si>
  <si>
    <t>호표 89</t>
  </si>
  <si>
    <t>58C1B540EA217A5A2A505124C73023</t>
  </si>
  <si>
    <t>01010758C1B540EA217A5A2A505124C73023</t>
  </si>
  <si>
    <t>화강석붙임(건식/TRUSS, 물갈기)</t>
  </si>
  <si>
    <t>호표 90</t>
  </si>
  <si>
    <t>58C1B540EA217A5A2A505124C73021</t>
  </si>
  <si>
    <t>01010758C1B540EA217A5A2A505124C73021</t>
  </si>
  <si>
    <t>화강석 두겁돌(건식, 버너)/옥탑-몰딩석</t>
  </si>
  <si>
    <t>호표 91</t>
  </si>
  <si>
    <t>58C1B540EB237EAD7AD05ED8614DAC</t>
  </si>
  <si>
    <t>01010758C1B540EB237EAD7AD05ED8614DAC</t>
  </si>
  <si>
    <t>화강석 두겁돌(건식, 버너)/옥상</t>
  </si>
  <si>
    <t>호표 92</t>
  </si>
  <si>
    <t>58C1B540EB237EAD7AD05ED8614DAA</t>
  </si>
  <si>
    <t>01010758C1B540EB237EAD7AD05ED8614DAA</t>
  </si>
  <si>
    <t>화강석 두겁돌(건식, 버너)/1층</t>
  </si>
  <si>
    <t>호표 93</t>
  </si>
  <si>
    <t>58C1B540EB237EAD7AD05ED8614DA8</t>
  </si>
  <si>
    <t>01010758C1B540EB237EAD7AD05ED8614DA8</t>
  </si>
  <si>
    <t>호표 94</t>
  </si>
  <si>
    <t>58C1B540EB237EAD7AD05ED8614DA7</t>
  </si>
  <si>
    <t>01010758C1B540EB237EAD7AD05ED8614DA7</t>
  </si>
  <si>
    <t>화강석 두겁돌(건식, 버너)/연결통로</t>
  </si>
  <si>
    <t>호표 95</t>
  </si>
  <si>
    <t>58C1B540EB237EAD7AD05ED8614EB0</t>
  </si>
  <si>
    <t>01010758C1B540EB237EAD7AD05ED8614EB0</t>
  </si>
  <si>
    <t>화강석 기단(건식, 버너)</t>
  </si>
  <si>
    <t>호표 96</t>
  </si>
  <si>
    <t>58C1B540EB237EAD7AD05ED8614F5F</t>
  </si>
  <si>
    <t>01010758C1B540EB237EAD7AD05ED8614F5F</t>
  </si>
  <si>
    <t>호표 97</t>
  </si>
  <si>
    <t>58C1B540EB237EAD7AD05ED8614F58</t>
  </si>
  <si>
    <t>01010758C1B540EB237EAD7AD05ED8614F58</t>
  </si>
  <si>
    <t>호표 98</t>
  </si>
  <si>
    <t>58C1B540EB237EAD7AD05ED8614F59</t>
  </si>
  <si>
    <t>01010758C1B540EB237EAD7AD05ED8614F59</t>
  </si>
  <si>
    <t>호표 99</t>
  </si>
  <si>
    <t>58C1B540EB237EAD7AD05ED8614F5A</t>
  </si>
  <si>
    <t>01010758C1B540EB237EAD7AD05ED8614F5A</t>
  </si>
  <si>
    <t>화강석 두겁돌 재설치/옥외화단</t>
  </si>
  <si>
    <t>W400*60mm,모르타르 30mm</t>
  </si>
  <si>
    <t>호표 100</t>
  </si>
  <si>
    <t>58C1B540EB237EAD7AD05ED8614F5B</t>
  </si>
  <si>
    <t>01010758C1B540EB237EAD7AD05ED8614F5B</t>
  </si>
  <si>
    <t>인조대리석 소변기턱</t>
  </si>
  <si>
    <t>인조대리석, 150*20mm</t>
  </si>
  <si>
    <t>호표 101</t>
  </si>
  <si>
    <t>58C1B540EB237EAAA4B05337DB270D</t>
  </si>
  <si>
    <t>01010758C1B540EB237EAAA4B05337DB270D</t>
  </si>
  <si>
    <t>화강석창대석</t>
  </si>
  <si>
    <t>호표 102</t>
  </si>
  <si>
    <t>58C1B540EB237CE341B05F3CCF77DF</t>
  </si>
  <si>
    <t>01010758C1B540EB237CE341B05F3CCF77DF</t>
  </si>
  <si>
    <t>호표 103</t>
  </si>
  <si>
    <t>58C1B540EB237CE341B05F3CCF77DD</t>
  </si>
  <si>
    <t>01010758C1B540EB237CE341B05F3CCF77DD</t>
  </si>
  <si>
    <t>호표 104</t>
  </si>
  <si>
    <t>58C1B540EB237CE341B05F3CCF77D9</t>
  </si>
  <si>
    <t>01010758C1B540EB237CE341B05F3CCF77D9</t>
  </si>
  <si>
    <t>화강석선반</t>
  </si>
  <si>
    <t>호표 105</t>
  </si>
  <si>
    <t>58C1B540EB237CE341B05F3CCF740A</t>
  </si>
  <si>
    <t>01010758C1B540EB237CE341B05F3CCF740A</t>
  </si>
  <si>
    <t>화강석장식몰딩</t>
  </si>
  <si>
    <t>호표 106</t>
  </si>
  <si>
    <t>58C1B540EB237CE341B05F3CCCA25B</t>
  </si>
  <si>
    <t>01010758C1B540EB237CE341B05F3CCCA25B</t>
  </si>
  <si>
    <t>화강석장식몰딩/외벽</t>
  </si>
  <si>
    <t>호표 107</t>
  </si>
  <si>
    <t>58C1B540EB237CE341B05F3CCCA362</t>
  </si>
  <si>
    <t>01010758C1B540EB237CE341B05F3CCCA362</t>
  </si>
  <si>
    <t>호표 108</t>
  </si>
  <si>
    <t>58C1B540EB237CE341B05F3CCCA365</t>
  </si>
  <si>
    <t>01010758C1B540EB237CE341B05F3CCCA365</t>
  </si>
  <si>
    <t>호표 109</t>
  </si>
  <si>
    <t>58C1B540EB237CE341B05F3CCCA369</t>
  </si>
  <si>
    <t>01010758C1B540EB237CE341B05F3CCCA369</t>
  </si>
  <si>
    <t>호표 110</t>
  </si>
  <si>
    <t>58C1B540EB237CE341B05F3CCCA0AE</t>
  </si>
  <si>
    <t>01010758C1B540EB237CE341B05F3CCCA0AE</t>
  </si>
  <si>
    <t>호표 111</t>
  </si>
  <si>
    <t>58C1B540EB237CE341B05F3CCCA0A8</t>
  </si>
  <si>
    <t>01010758C1B540EB237CE341B05F3CCCA0A8</t>
  </si>
  <si>
    <t>호표 112</t>
  </si>
  <si>
    <t>58C1B540EB237CE341B05F3CCCA634</t>
  </si>
  <si>
    <t>01010758C1B540EB237CE341B05F3CCCA634</t>
  </si>
  <si>
    <t>화강석장식몰딩/외벽-창상부</t>
  </si>
  <si>
    <t>호표 113</t>
  </si>
  <si>
    <t>58C1B540EB237CE341B05F3CCD49C3</t>
  </si>
  <si>
    <t>01010758C1B540EB237CE341B05F3CCD49C3</t>
  </si>
  <si>
    <t>호표 114</t>
  </si>
  <si>
    <t>58C1B540EB237CE341B05F3CCD49C0</t>
  </si>
  <si>
    <t>01010758C1B540EB237CE341B05F3CCD49C0</t>
  </si>
  <si>
    <t>화강석장식몰딩/외벽-창하부</t>
  </si>
  <si>
    <t>호표 115</t>
  </si>
  <si>
    <t>58C1B540EB237CE341B05F3CCD49C6</t>
  </si>
  <si>
    <t>01010758C1B540EB237CE341B05F3CCD49C6</t>
  </si>
  <si>
    <t>화강석장식문양/외벽-창상부</t>
  </si>
  <si>
    <t>호표 116</t>
  </si>
  <si>
    <t>58C1B540EB237CE341B05F3CCD4BF2</t>
  </si>
  <si>
    <t>01010758C1B540EB237CE341B05F3CCD4BF2</t>
  </si>
  <si>
    <t>화강석장식문양/외벽-파라펫외측</t>
  </si>
  <si>
    <t>호표 117</t>
  </si>
  <si>
    <t>58C1B540EB237CE341B05F3CCD4BF4</t>
  </si>
  <si>
    <t>01010758C1B540EB237CE341B05F3CCD4BF4</t>
  </si>
  <si>
    <t>화강석붙임(건식, 물갈기)</t>
  </si>
  <si>
    <t>호표 118</t>
  </si>
  <si>
    <t>58C1B540EB237BDAA060547429E5EF</t>
  </si>
  <si>
    <t>01010758C1B540EB237BDAA060547429E5EF</t>
  </si>
  <si>
    <t>트러스구조틀</t>
  </si>
  <si>
    <t>□-50*50*2.3T, W:460 / 내벽</t>
  </si>
  <si>
    <t>호표 119</t>
  </si>
  <si>
    <t>58C1B540EA217A5A2A5056AB46577D</t>
  </si>
  <si>
    <t>01010758C1B540EA217A5A2A5056AB46577D</t>
  </si>
  <si>
    <t>□-50*50*2.3T, W:400 / 내벽</t>
  </si>
  <si>
    <t>호표 120</t>
  </si>
  <si>
    <t>58C1B540EA217A5A2A5056AB4BD3EA</t>
  </si>
  <si>
    <t>01010758C1B540EA217A5A2A5056AB4BD3EA</t>
  </si>
  <si>
    <t>□-50*50*2.3T, W:500 / 내벽</t>
  </si>
  <si>
    <t>호표 121</t>
  </si>
  <si>
    <t>58C1B540EA217A5A2A5056AB4778FE</t>
  </si>
  <si>
    <t>01010758C1B540EA217A5A2A5056AB4778FE</t>
  </si>
  <si>
    <t>□-50*50*2.3T, W:230 / 외벽</t>
  </si>
  <si>
    <t>호표 122</t>
  </si>
  <si>
    <t>58C1B540EA217A5A2A5056AB4BD3EE</t>
  </si>
  <si>
    <t>01010758C1B540EA217A5A2A5056AB4BD3EE</t>
  </si>
  <si>
    <t>□-50*50*2.3T, W:510 / 외벽</t>
  </si>
  <si>
    <t>호표 123</t>
  </si>
  <si>
    <t>58C1B540EA217A5A2A5056AB4BD3EC</t>
  </si>
  <si>
    <t>01010758C1B540EA217A5A2A5056AB4BD3EC</t>
  </si>
  <si>
    <t>카운터-인조대리석/세면대</t>
  </si>
  <si>
    <t>W:600*H150+250*12T</t>
  </si>
  <si>
    <t>호표 124</t>
  </si>
  <si>
    <t>58C1B540EB237EAAA5505AA772E423</t>
  </si>
  <si>
    <t>01010758C1B540EB237EAAA5505AA772E423</t>
  </si>
  <si>
    <t>W:600*H150+400*12T</t>
  </si>
  <si>
    <t>호표 125</t>
  </si>
  <si>
    <t>58C1B540EB237EAAA5505AA772E7F8</t>
  </si>
  <si>
    <t>01010758C1B540EB237EAAA5505AA772E7F8</t>
  </si>
  <si>
    <t>010108  타  일  공  사</t>
  </si>
  <si>
    <t>010108</t>
  </si>
  <si>
    <t>01.건축</t>
    <phoneticPr fontId="1" type="noConversion"/>
  </si>
  <si>
    <t>자기질타일</t>
  </si>
  <si>
    <t>바닥,300*300*10mm</t>
  </si>
  <si>
    <t>5FE27540ED2F7B744640547943694BF7F68CBE</t>
  </si>
  <si>
    <t>0101085FE27540ED2F7B744640547943694BF7F68CBE</t>
  </si>
  <si>
    <t>벽체,300*600*10mm</t>
  </si>
  <si>
    <t>5FE27540ED2F7B744640547943694BF7F68CB9</t>
  </si>
  <si>
    <t>0101085FE27540ED2F7B744640547943694BF7F68CB9</t>
  </si>
  <si>
    <t>타일 떠붙이기(바탕 20mm)</t>
  </si>
  <si>
    <t>벽, 장변 300*600(백색줄눈)</t>
  </si>
  <si>
    <t>호표 126</t>
  </si>
  <si>
    <t>58C1B543A1297219FBE059E88AE675</t>
  </si>
  <si>
    <t>01010858C1B543A1297219FBE059E88AE675</t>
  </si>
  <si>
    <t>타일 압착 붙이기(바탕 45mm+압 5mm)</t>
  </si>
  <si>
    <t>바닥, 300*300(타일C, 백색줄눈)</t>
  </si>
  <si>
    <t>호표 127</t>
  </si>
  <si>
    <t>58C1B543A324719E1DC05F55F62FD0</t>
  </si>
  <si>
    <t>01010858C1B543A324719E1DC05F55F62FD0</t>
  </si>
  <si>
    <t>타일 압착 붙이기(바탕 35mm+압 5mm)</t>
  </si>
  <si>
    <t>호표 128</t>
  </si>
  <si>
    <t>58C1B543A324719E1DC05F55F62FD1</t>
  </si>
  <si>
    <t>01010858C1B543A324719E1DC05F55F62FD1</t>
  </si>
  <si>
    <t>010109  수  장  공  사</t>
  </si>
  <si>
    <t>010109</t>
  </si>
  <si>
    <t>퍼라이트</t>
  </si>
  <si>
    <t>퍼라이트, 뿜칠, 10mm,천정</t>
  </si>
  <si>
    <t>시공도</t>
  </si>
  <si>
    <t>5FE27540EA227407F6505BE5AF9CBC3B4D0E84</t>
  </si>
  <si>
    <t>0101095FE27540EA227407F6505BE5AF9CBC3B4D0E84</t>
  </si>
  <si>
    <t>악세스후로아(전도성타일마감)</t>
  </si>
  <si>
    <t>스틸판넬 600각 t=3.0</t>
  </si>
  <si>
    <t>5FE27540E827797EAEF051C7E41A8D2FBEFD47</t>
  </si>
  <si>
    <t>0101095FE27540E827797EAEF051C7E41A8D2FBEFD47</t>
  </si>
  <si>
    <t>출입전실용-계단</t>
  </si>
  <si>
    <t>W:1200*H:300*2단</t>
  </si>
  <si>
    <t>5FE27540E827797EAEF051C7E41A8D2FB85651</t>
  </si>
  <si>
    <t>0101095FE27540E827797EAEF051C7E41A8D2FB85651</t>
  </si>
  <si>
    <t>화장실칸막이</t>
  </si>
  <si>
    <t>큐비클,20MM/무늬목래핑포함</t>
  </si>
  <si>
    <t>5FE27540E6247B7BDF6054D081195AF442288E</t>
  </si>
  <si>
    <t>0101095FE27540E6247B7BDF6054D081195AF442288E</t>
  </si>
  <si>
    <t>소변기칸막이</t>
  </si>
  <si>
    <t>380*930*10T,인조대리석</t>
  </si>
  <si>
    <t>5FE27540E6247B7BDF6054D081195AF4422884</t>
  </si>
  <si>
    <t>0101095FE27540E6247B7BDF6054D081195AF4422884</t>
  </si>
  <si>
    <t>세면대칸막이</t>
  </si>
  <si>
    <t>600*930*10T,인조대리석</t>
  </si>
  <si>
    <t>5FE27540E6247B7BDF6054D081195AF4422885</t>
  </si>
  <si>
    <t>0101095FE27540E6247B7BDF6054D081195AF4422885</t>
  </si>
  <si>
    <t>내수합판 깔기</t>
  </si>
  <si>
    <t>바닥, 12T</t>
  </si>
  <si>
    <t>호표 129</t>
  </si>
  <si>
    <t>58C1F5DCB1267F533350598B90772C</t>
  </si>
  <si>
    <t>01010958C1F5DCB1267F533350598B90772C</t>
  </si>
  <si>
    <t>강마루후로링</t>
  </si>
  <si>
    <t>강마루7.5T</t>
  </si>
  <si>
    <t>호표 130</t>
  </si>
  <si>
    <t>58C1F5DCB62D740911205161DCCE09</t>
  </si>
  <si>
    <t>01010958C1F5DCB62D740911205161DCCE09</t>
  </si>
  <si>
    <t>석고보드벽체/구조틀</t>
  </si>
  <si>
    <t>C-STUD 100*45*0.8T</t>
  </si>
  <si>
    <t>호표 131</t>
  </si>
  <si>
    <t>58C1F5DCB62D740911205161DEF5D7</t>
  </si>
  <si>
    <t>01010958C1F5DCB62D740911205161DEF5D7</t>
  </si>
  <si>
    <t>C-STUD  90*45*0.8T</t>
  </si>
  <si>
    <t>호표 132</t>
  </si>
  <si>
    <t>58C1F5DCB62D740911205161DEF5D5</t>
  </si>
  <si>
    <t>01010958C1F5DCB62D740911205161DEF5D5</t>
  </si>
  <si>
    <t>ㅁ50*50*3.2T</t>
  </si>
  <si>
    <t>호표 133</t>
  </si>
  <si>
    <t>58C1F5DCB62D740911205161DEF5D1</t>
  </si>
  <si>
    <t>01010958C1F5DCB62D740911205161DEF5D1</t>
  </si>
  <si>
    <t>석고보드벽체/서고,전시실</t>
  </si>
  <si>
    <t>방수12.5MM+방수12.5MM</t>
  </si>
  <si>
    <t>호표 134</t>
  </si>
  <si>
    <t>58C1F5DCB62D740911205161DF9BB8</t>
  </si>
  <si>
    <t>01010958C1F5DCB62D740911205161DF9BB8</t>
  </si>
  <si>
    <t>석고보드벽체/집무실,접견실,계단실</t>
  </si>
  <si>
    <t>일반12.5MM+일반12.5MM</t>
  </si>
  <si>
    <t>호표 135</t>
  </si>
  <si>
    <t>58C1F5DCB62D740911205161DF9BBE</t>
  </si>
  <si>
    <t>01010958C1F5DCB62D740911205161DF9BBE</t>
  </si>
  <si>
    <t>비닐타일 깔기</t>
  </si>
  <si>
    <t>비닐타일, 3.0*450*450mm, 디럭스타일</t>
  </si>
  <si>
    <t>호표 136</t>
  </si>
  <si>
    <t>58C19574042673FB2D505E953324A7</t>
  </si>
  <si>
    <t>01010958C19574042673FB2D505E953324A7</t>
  </si>
  <si>
    <t>걸레받이 설치 - MDF</t>
  </si>
  <si>
    <t>T=9, H=75/무늬목래핑포함</t>
  </si>
  <si>
    <t>호표 137</t>
  </si>
  <si>
    <t>58C1957400287449804058FB955E7D</t>
  </si>
  <si>
    <t>01010958C1957400287449804058FB955E7D</t>
  </si>
  <si>
    <t>벽 장식문양 설치 - MDF</t>
  </si>
  <si>
    <t>T=9, H=820/무늬목래핑포함</t>
  </si>
  <si>
    <t>호표 138</t>
  </si>
  <si>
    <t>58C1957400287449804058FB955E7B</t>
  </si>
  <si>
    <t>01010958C1957400287449804058FB955E7B</t>
  </si>
  <si>
    <t>도배바름(합판·석고보드면)</t>
  </si>
  <si>
    <t>벽, 방염벽지</t>
  </si>
  <si>
    <t>호표 139</t>
  </si>
  <si>
    <t>58C19577DB2575A10D2053A182B221</t>
  </si>
  <si>
    <t>01010958C19577DB2575A10D2053A182B221</t>
  </si>
  <si>
    <t>불연텍스 설치</t>
  </si>
  <si>
    <t>마이톤, T-Bar용, 15*603*603mm</t>
  </si>
  <si>
    <t>호표 140</t>
  </si>
  <si>
    <t>58C1957632277F335D605E555EE1F4</t>
  </si>
  <si>
    <t>01010958C1957632277F335D605E555EE1F4</t>
  </si>
  <si>
    <t>마이텍스, M-Bar용, 15*300*600mm</t>
  </si>
  <si>
    <t>호표 141</t>
  </si>
  <si>
    <t>58C1957632277F335D605E555EE1F2</t>
  </si>
  <si>
    <t>01010958C1957632277F335D605E555EE1F2</t>
  </si>
  <si>
    <t>석고텍스, 본드붙임, 9*300*600mm</t>
  </si>
  <si>
    <t>호표 142</t>
  </si>
  <si>
    <t>58C1957632277F335D605E555EE1FE</t>
  </si>
  <si>
    <t>01010958C1957632277F335D605E555EE1FE</t>
  </si>
  <si>
    <t>석고보드붙이기</t>
  </si>
  <si>
    <t>천장, 방수, 12.5T</t>
  </si>
  <si>
    <t>호표 143</t>
  </si>
  <si>
    <t>58C19576312576796AE052BD05A015</t>
  </si>
  <si>
    <t>01010958C19576312576796AE052BD05A015</t>
  </si>
  <si>
    <t>천장, 일반, 9.5T 2겹</t>
  </si>
  <si>
    <t>호표 144</t>
  </si>
  <si>
    <t>58C19576312576796AE052BD05A2C7</t>
  </si>
  <si>
    <t>01010958C19576312576796AE052BD05A2C7</t>
  </si>
  <si>
    <t>무늬목 판넬설치</t>
  </si>
  <si>
    <t>벽, MDF 12T, 인테리어필름</t>
  </si>
  <si>
    <t>호표 145</t>
  </si>
  <si>
    <t>58C19576372F7E74A7505F6066AAD4</t>
  </si>
  <si>
    <t>01010958C19576372F7E74A7505F6066AAD4</t>
  </si>
  <si>
    <t>집무실-우물천정</t>
  </si>
  <si>
    <t>W2415*L6055,틀+석고+무늬목래핑</t>
  </si>
  <si>
    <t>호표 146</t>
  </si>
  <si>
    <t>58C19576372F7E7380405F0EEA2F08</t>
  </si>
  <si>
    <t>01010958C19576372F7E7380405F0EEA2F08</t>
  </si>
  <si>
    <t>집무실-아트월</t>
  </si>
  <si>
    <t>W2415*H2800,틀+석고+무늬목래핑</t>
  </si>
  <si>
    <t>호표 147</t>
  </si>
  <si>
    <t>58C19576372F7E7380405F0EEA2F0E</t>
  </si>
  <si>
    <t>01010958C19576372F7E7380405F0EEA2F0E</t>
  </si>
  <si>
    <t>알루미늄천장재</t>
  </si>
  <si>
    <t>알루미늄천장재, 스판드럴, 200*0.6mm, 무공//내풍압용</t>
  </si>
  <si>
    <t>5FE27540E827797FB5E05ACE842DECB5C214FC</t>
  </si>
  <si>
    <t>0101095FE27540E827797FB5E05ACE842DECB5C214FC</t>
  </si>
  <si>
    <t>알루미늄 천정재(천정틀포함)</t>
  </si>
  <si>
    <t>칼라타일(평판), 무공, 600각(0.7mm)</t>
  </si>
  <si>
    <t>58C04577C520764DAF505B232C5D2D</t>
  </si>
  <si>
    <t>01010958C04577C520764DAF505B232C5D2D</t>
  </si>
  <si>
    <t>천장패널</t>
  </si>
  <si>
    <t>금속(흡음)천장재, 유공, 흡음, 300*600*0.4t</t>
  </si>
  <si>
    <t>5FE27540E827797FB5E05ACE86DFFE37BEED12</t>
  </si>
  <si>
    <t>0101095FE27540E827797FB5E05ACE86DFFE37BEED12</t>
  </si>
  <si>
    <t>유리면유공흡음재 설치</t>
  </si>
  <si>
    <t>벽, 50t, G/C+유공G/W48K</t>
  </si>
  <si>
    <t>호표 148</t>
  </si>
  <si>
    <t>58C19578E12B7EFA2CD05097536BA1</t>
  </si>
  <si>
    <t>01010958C19578E12B7EFA2CD05097536BA1</t>
  </si>
  <si>
    <t>010110  수 장 고 공 사</t>
  </si>
  <si>
    <t>010110</t>
  </si>
  <si>
    <t>01011001  바닥</t>
  </si>
  <si>
    <t>01011001</t>
  </si>
  <si>
    <t>01.건축 수 장 고 공 사</t>
    <phoneticPr fontId="1" type="noConversion"/>
  </si>
  <si>
    <t>바닥구조틀설치</t>
  </si>
  <si>
    <t>아연도파이프 50x50x2.3mm, 높낮이 조절 브라켓</t>
  </si>
  <si>
    <t>견적단가</t>
  </si>
  <si>
    <t>5FE265B8752F79B7FEA05E5B50EB61382A9895</t>
  </si>
  <si>
    <t>010110015FE265B8752F79B7FEA05E5B50EB61382A9895</t>
  </si>
  <si>
    <t>불투습하지패널(바닥)</t>
  </si>
  <si>
    <t>1220x2440x18mm</t>
  </si>
  <si>
    <t>5FE265B8752F79B7FEA05E5B50EB61382A9896</t>
  </si>
  <si>
    <t>010110015FE265B8752F79B7FEA05E5B50EB61382A9896</t>
  </si>
  <si>
    <t>AL.테이프 취부</t>
  </si>
  <si>
    <t>50mm</t>
  </si>
  <si>
    <t>5FE265B8752F79B7FEA05E5B50EB61382A9897</t>
  </si>
  <si>
    <t>010110015FE265B8752F79B7FEA05E5B50EB61382A9897</t>
  </si>
  <si>
    <t>후로링재 설치</t>
  </si>
  <si>
    <t>너도밤나무 129x2400x22mm</t>
  </si>
  <si>
    <t>5FE265B8752F79B7FEA05E5B50EB61382A9890</t>
  </si>
  <si>
    <t>010110015FE265B8752F79B7FEA05E5B50EB61382A9890</t>
  </si>
  <si>
    <t>01011002  천정</t>
  </si>
  <si>
    <t>01011002</t>
  </si>
  <si>
    <t>01.건축 수 장 고 공 사</t>
    <phoneticPr fontId="1" type="noConversion"/>
  </si>
  <si>
    <t>경량천장철골틀설치</t>
  </si>
  <si>
    <t>P-BAR</t>
  </si>
  <si>
    <t>5FE265B8752F79B7FEA05E5B50EB61382A99BA</t>
  </si>
  <si>
    <t>010110025FE265B8752F79B7FEA05E5B50EB61382A99BA</t>
  </si>
  <si>
    <t>불투습하지패널(천장)</t>
  </si>
  <si>
    <t>1220X2440X12mm</t>
  </si>
  <si>
    <t>5FE265B8752F79B7FEA05E5B50EB61382A99B9</t>
  </si>
  <si>
    <t>010110025FE265B8752F79B7FEA05E5B50EB61382A99B9</t>
  </si>
  <si>
    <t>50MM</t>
  </si>
  <si>
    <t>5FE265B8752F79B7FEA05E5B50EB61382A99B8</t>
  </si>
  <si>
    <t>010110025FE265B8752F79B7FEA05E5B50EB61382A99B8</t>
  </si>
  <si>
    <t>무기질계중성조습패널(천장)</t>
  </si>
  <si>
    <t>큐어라이트, 450X900X8mm</t>
  </si>
  <si>
    <t>5FE265B8752F79B7FEA05E5B50EB61382A99BF</t>
  </si>
  <si>
    <t>010110025FE265B8752F79B7FEA05E5B50EB61382A99BF</t>
  </si>
  <si>
    <t>01011003  벽</t>
  </si>
  <si>
    <t>01011003</t>
  </si>
  <si>
    <t>01.건축 수 장 고 공 사</t>
    <phoneticPr fontId="1" type="noConversion"/>
  </si>
  <si>
    <t>벽체구조틀</t>
  </si>
  <si>
    <t>M-STUD 90X45X0.8T</t>
  </si>
  <si>
    <t>5FE265B8752F79B7FEA05E5B50EB61382A9FC2</t>
  </si>
  <si>
    <t>010110035FE265B8752F79B7FEA05E5B50EB61382A9FC2</t>
  </si>
  <si>
    <t>불투습하지패널</t>
  </si>
  <si>
    <t>1220X2440X12T</t>
  </si>
  <si>
    <t>5FE265B8752F79B7FEA05E5B50EB61382A9FC1</t>
  </si>
  <si>
    <t>010110035FE265B8752F79B7FEA05E5B50EB61382A9FC1</t>
  </si>
  <si>
    <t>5FE265B8752F79B7FEA05E5B50EB61382A9FC0</t>
  </si>
  <si>
    <t>010110035FE265B8752F79B7FEA05E5B50EB61382A9FC0</t>
  </si>
  <si>
    <t>무기질계중성조습패널(벽체)</t>
  </si>
  <si>
    <t>큐어라이트, 900X1800X8mm</t>
  </si>
  <si>
    <t>5FE265B8752F79B7FEA05E5B50EB61382A9FC7</t>
  </si>
  <si>
    <t>010110035FE265B8752F79B7FEA05E5B50EB61382A9FC7</t>
  </si>
  <si>
    <t>가로.세로.상부 띠장</t>
  </si>
  <si>
    <t>미송목,50X9mm</t>
  </si>
  <si>
    <t>5FE265B8752F79B7FEA05E5B50EB61382A9FC6</t>
  </si>
  <si>
    <t>010110035FE265B8752F79B7FEA05E5B50EB61382A9FC6</t>
  </si>
  <si>
    <t>하부 띠장</t>
  </si>
  <si>
    <t>미송목,75X12mm</t>
  </si>
  <si>
    <t>5FE265B8752F79B7FEA05E5B50EB61382A9FC5</t>
  </si>
  <si>
    <t>010110035FE265B8752F79B7FEA05E5B50EB61382A9FC5</t>
  </si>
  <si>
    <t>01011004  기타</t>
  </si>
  <si>
    <t>01011004</t>
  </si>
  <si>
    <t>01.건축 수 장 고 공 사</t>
    <phoneticPr fontId="1" type="noConversion"/>
  </si>
  <si>
    <t>수장고전용문(양개)</t>
  </si>
  <si>
    <t>외경SIZE: 1700X2200, (양개)</t>
  </si>
  <si>
    <t>5FE265B8752F79B7FEA05E5B50EB61382A9E3C</t>
  </si>
  <si>
    <t>010110045FE265B8752F79B7FEA05E5B50EB61382A9E3C</t>
  </si>
  <si>
    <t>수장고전용문(편개)</t>
  </si>
  <si>
    <t>외경SIZE: 1500X2200, (편개)</t>
  </si>
  <si>
    <t>5FE265B8752F79B7FEA05E5B50EB61382A9E3F</t>
  </si>
  <si>
    <t>010110045FE265B8752F79B7FEA05E5B50EB61382A9E3F</t>
  </si>
  <si>
    <t>벽체점검구</t>
  </si>
  <si>
    <t>700X1000, 기밀형</t>
  </si>
  <si>
    <t>5FE265B8752F79B7FEA05E5B50EB61382A9E3E</t>
  </si>
  <si>
    <t>010110045FE265B8752F79B7FEA05E5B50EB61382A9E3E</t>
  </si>
  <si>
    <t>천장점검구</t>
  </si>
  <si>
    <t>450X450(국산)</t>
  </si>
  <si>
    <t>5FE265B8752F79B7FEA05E5B50EB61382A9E38</t>
  </si>
  <si>
    <t>010110045FE265B8752F79B7FEA05E5B50EB61382A9E38</t>
  </si>
  <si>
    <t>010111  방  수  공  사</t>
  </si>
  <si>
    <t>010111</t>
  </si>
  <si>
    <t>무기질 탄성도막방수</t>
  </si>
  <si>
    <t>바닥, 2mm, 비노출</t>
  </si>
  <si>
    <t>호표 149</t>
  </si>
  <si>
    <t>58C1E5F34A2C7F76AAE0598E1DD0B3</t>
  </si>
  <si>
    <t>01011158C1E5F34A2C7F76AAE0598E1DD0B3</t>
  </si>
  <si>
    <t>벽체, 2mm, 비노출</t>
  </si>
  <si>
    <t>호표 150</t>
  </si>
  <si>
    <t>58C1E5F34A2C7F76AAE0598E1DD307</t>
  </si>
  <si>
    <t>01011158C1E5F34A2C7F76AAE0598E1DD307</t>
  </si>
  <si>
    <t>고무아스팔트복합방수</t>
  </si>
  <si>
    <t>바닥, 3mm, 비노출</t>
  </si>
  <si>
    <t>호표 151</t>
  </si>
  <si>
    <t>58C1E5F34A2C7F76AAE0598E1CCA68</t>
  </si>
  <si>
    <t>01011158C1E5F34A2C7F76AAE0598E1CCA68</t>
  </si>
  <si>
    <t>벽체, 3mm, 비노출</t>
  </si>
  <si>
    <t>호표 152</t>
  </si>
  <si>
    <t>58C1E5F34A2C7F76AAE0598E1CCA6A</t>
  </si>
  <si>
    <t>01011158C1E5F34A2C7F76AAE0598E1CCA6A</t>
  </si>
  <si>
    <t>침투성 방수</t>
  </si>
  <si>
    <t>바닥</t>
  </si>
  <si>
    <t>호표 153</t>
  </si>
  <si>
    <t>58C1E5FE552773D31C105641647D1F</t>
  </si>
  <si>
    <t>01011158C1E5FE552773D31C105641647D1F</t>
  </si>
  <si>
    <t>벽체</t>
  </si>
  <si>
    <t>호표 154</t>
  </si>
  <si>
    <t>58C1E5FE552773D31C1055BA9282D1</t>
  </si>
  <si>
    <t>01011158C1E5FE552773D31C1055BA9282D1</t>
  </si>
  <si>
    <t>화장실코너방수</t>
  </si>
  <si>
    <t>W:300</t>
  </si>
  <si>
    <t>호표 155</t>
  </si>
  <si>
    <t>58C1E5F4532E7D1B7A805CCF4D82E1</t>
  </si>
  <si>
    <t>01011158C1E5F4532E7D1B7A805CCF4D82E1</t>
  </si>
  <si>
    <t>수밀코킹(실리콘)</t>
  </si>
  <si>
    <t>삼각, 5mm이하, 방균용</t>
  </si>
  <si>
    <t>호표 156</t>
  </si>
  <si>
    <t>58C1E5F19C2573F74C505A578B655B</t>
  </si>
  <si>
    <t>01011158C1E5F19C2573F74C505A578B655B</t>
  </si>
  <si>
    <t>삼각, 15㎜*15㎜, 창호주위</t>
  </si>
  <si>
    <t>호표 157</t>
  </si>
  <si>
    <t>58C1E5F19F2275A59F40581298387A</t>
  </si>
  <si>
    <t>01011158C1E5F19F2275A59F40581298387A</t>
  </si>
  <si>
    <t>삼각, 10mm, 창호주위</t>
  </si>
  <si>
    <t>호표 158</t>
  </si>
  <si>
    <t>58C1E5F19E217DACD3F0513B1E4BCD</t>
  </si>
  <si>
    <t>01011158C1E5F19E217DACD3F0513B1E4BCD</t>
  </si>
  <si>
    <t>수밀코킹(우레탄)</t>
  </si>
  <si>
    <t>삼각, 15mm</t>
  </si>
  <si>
    <t>호표 159</t>
  </si>
  <si>
    <t>58C1E5F19E217BE00910587BD68494</t>
  </si>
  <si>
    <t>01011158C1E5F19E217BE00910587BD68494</t>
  </si>
  <si>
    <t>신축줄눈 설치</t>
  </si>
  <si>
    <t>호표 160</t>
  </si>
  <si>
    <t>58C1E5F199297D02E3705B2ECA698F</t>
  </si>
  <si>
    <t>01011158C1E5F199297D02E3705B2ECA698F</t>
  </si>
  <si>
    <t>치장줄눈</t>
  </si>
  <si>
    <t>호표 161</t>
  </si>
  <si>
    <t>58C1E5F199297D02E3705B2D217092</t>
  </si>
  <si>
    <t>01011158C1E5F199297D02E3705B2D217092</t>
  </si>
  <si>
    <t>방수보호 완충재</t>
  </si>
  <si>
    <t>H:120, T:70</t>
  </si>
  <si>
    <t>호표 162</t>
  </si>
  <si>
    <t>58C1E5F199297C796630550EA2BD5E</t>
  </si>
  <si>
    <t>01011158C1E5F199297C796630550EA2BD5E</t>
  </si>
  <si>
    <t>배수판설치</t>
  </si>
  <si>
    <t>단열배수판,90mm</t>
  </si>
  <si>
    <t>호표 163</t>
  </si>
  <si>
    <t>58C1E5FAFB2E797ED7705D3555147D</t>
  </si>
  <si>
    <t>01011158C1E5FAFB2E797ED7705D3555147D</t>
  </si>
  <si>
    <t>바탕처리</t>
  </si>
  <si>
    <t>보통, 바닥</t>
  </si>
  <si>
    <t>호표 164</t>
  </si>
  <si>
    <t>58C1E5E4C42B7E555910575F9651A4</t>
  </si>
  <si>
    <t>01011158C1E5E4C42B7E555910575F9651A4</t>
  </si>
  <si>
    <t>보통, 수직부</t>
  </si>
  <si>
    <t>호표 165</t>
  </si>
  <si>
    <t>58C1E5E4C42B7E555910575F96524A</t>
  </si>
  <si>
    <t>01011158C1E5E4C42B7E555910575F96524A</t>
  </si>
  <si>
    <t>단열재 접착제 붙이기</t>
  </si>
  <si>
    <t>PF보드100T,가등급</t>
  </si>
  <si>
    <t>호표 166</t>
  </si>
  <si>
    <t>58C19571B02272E4BD50540877A593</t>
  </si>
  <si>
    <t>01011158C19571B02272E4BD50540877A593</t>
  </si>
  <si>
    <t>드레인보드</t>
  </si>
  <si>
    <t>벽, 10t,부직포 일체형</t>
  </si>
  <si>
    <t>호표 167</t>
  </si>
  <si>
    <t>58C1E5FAF82175C070F058DF117975</t>
  </si>
  <si>
    <t>01011158C1E5FAF82175C070F058DF117975</t>
  </si>
  <si>
    <t>010112  지붕 및 홈통공사</t>
  </si>
  <si>
    <t>010112</t>
  </si>
  <si>
    <t>그라스울패널 설치</t>
  </si>
  <si>
    <t>지붕, 50mm</t>
  </si>
  <si>
    <t>호표 168</t>
  </si>
  <si>
    <t>58C19577DC277BA4E4B05B2C11CF4F</t>
  </si>
  <si>
    <t>01011258C19577DC277BA4E4B05B2C11CF4F</t>
  </si>
  <si>
    <t>징크돌출이음</t>
  </si>
  <si>
    <t>내후합판12t, 멤브레인시트, 0.7t</t>
  </si>
  <si>
    <t>5FE27540EE2872C76A8054488491C4C877E5E1</t>
  </si>
  <si>
    <t>0101125FE27540EE2872C76A8054488491C4C877E5E1</t>
  </si>
  <si>
    <t>스텐 선홈통 설치</t>
  </si>
  <si>
    <t>100mm</t>
  </si>
  <si>
    <t>호표 169</t>
  </si>
  <si>
    <t>58C1D5927B247111C6105217F52EFD</t>
  </si>
  <si>
    <t>01011258C1D5927B247111C6105217F52EFD</t>
  </si>
  <si>
    <t>스텐 상자홈통 설치</t>
  </si>
  <si>
    <t>250*250*250*1.5t</t>
  </si>
  <si>
    <t>호표 170</t>
  </si>
  <si>
    <t>58C1D5927E2177BFDF405B8A28A89B</t>
  </si>
  <si>
    <t>01011258C1D5927E2177BFDF405B8A28A89B</t>
  </si>
  <si>
    <t>루프드레인 설치</t>
  </si>
  <si>
    <t>L형, D100mm,SST</t>
  </si>
  <si>
    <t>호표 171</t>
  </si>
  <si>
    <t>58C1D593022171C3811054EF5E33EB</t>
  </si>
  <si>
    <t>01011258C1D593022171C3811054EF5E33EB</t>
  </si>
  <si>
    <t>L형, D100mm,SST,이중-옥상</t>
  </si>
  <si>
    <t>호표 172</t>
  </si>
  <si>
    <t>58C1D593022171C3811054EF5E33ED</t>
  </si>
  <si>
    <t>01011258C1D593022171C3811054EF5E33ED</t>
  </si>
  <si>
    <t>010113  금  속  공  사</t>
  </si>
  <si>
    <t>010113</t>
  </si>
  <si>
    <t>베이스비드(홈내기) 설치</t>
  </si>
  <si>
    <t>아연도, H=10mm</t>
  </si>
  <si>
    <t>호표 173</t>
  </si>
  <si>
    <t>58C115B5882B7D2ED0F057A4CCC9E4</t>
  </si>
  <si>
    <t>01011358C115B5882B7D2ED0F057A4CCC9E4</t>
  </si>
  <si>
    <t>미장용 코너비드 설치</t>
  </si>
  <si>
    <t>아연도, 50*50mm</t>
  </si>
  <si>
    <t>호표 174</t>
  </si>
  <si>
    <t>58C115B5882B7D2ED340555FA96B38</t>
  </si>
  <si>
    <t>01011358C115B5882B7D2ED340555FA96B38</t>
  </si>
  <si>
    <t>조인트비드 설치</t>
  </si>
  <si>
    <t>호표 175</t>
  </si>
  <si>
    <t>58C115B5882B7D2ED2B05DE5BA86C8</t>
  </si>
  <si>
    <t>01011358C115B5882B7D2ED2B05DE5BA86C8</t>
  </si>
  <si>
    <t>ST'L걸레받이</t>
  </si>
  <si>
    <t>H:110+12*2/1.2T갈바스틸</t>
  </si>
  <si>
    <t>호표 176</t>
  </si>
  <si>
    <t>58C115B5882B7D296EA05F16E0294B</t>
  </si>
  <si>
    <t>01011358C115B5882B7D296EA05F16E0294B</t>
  </si>
  <si>
    <t>스테인리스핸드레일/주계단</t>
  </si>
  <si>
    <t>SST -D38.1+SST평철ㅁ9*30*3EA, H:900</t>
  </si>
  <si>
    <t>호표 177</t>
  </si>
  <si>
    <t>58C1C5AA1B217094FF405CF0BDF8C6</t>
  </si>
  <si>
    <t>01011358C1C5AA1B217094FF405CF0BDF8C6</t>
  </si>
  <si>
    <t>와이어메시 바닥깔기</t>
  </si>
  <si>
    <t>#8-150*150</t>
  </si>
  <si>
    <t>호표 178</t>
  </si>
  <si>
    <t>58C1C5ADED28712C859051F12DAD53</t>
  </si>
  <si>
    <t>01011358C1C5ADED28712C859051F12DAD53</t>
  </si>
  <si>
    <t>EXPANSION JOINT</t>
  </si>
  <si>
    <t>바닥. W50,열가소성 GASKET</t>
  </si>
  <si>
    <t>5FE27540EB2C7D7F54205E2C56F014FC59D41F</t>
  </si>
  <si>
    <t>0101135FE27540EB2C7D7F54205E2C56F014FC59D41F</t>
  </si>
  <si>
    <t>천정. W50,열가소성 SEAL+1.0T.EPDM SHEET</t>
  </si>
  <si>
    <t>5FE27540EB2C7D7F54205E2C56F014FC59D41E</t>
  </si>
  <si>
    <t>0101135FE27540EB2C7D7F54205E2C56F014FC59D41E</t>
  </si>
  <si>
    <t>지붕. W50,열가소성 SEAL+SST'L1.2T*W=260</t>
  </si>
  <si>
    <t>5FE27540EB2C7D7F54205E2C56F014FC59D41D</t>
  </si>
  <si>
    <t>0101135FE27540EB2C7D7F54205E2C56F014FC59D41D</t>
  </si>
  <si>
    <t>벽체. W50,열가소성 SEAL</t>
  </si>
  <si>
    <t>5FE27540EB2C7D7F54205E2C56F014FC59D41C</t>
  </si>
  <si>
    <t>0101135FE27540EB2C7D7F54205E2C56F014FC59D41C</t>
  </si>
  <si>
    <t>스틸점검구뚜껑</t>
  </si>
  <si>
    <t>강판, 1200*1200*3.2t</t>
  </si>
  <si>
    <t>호표 179</t>
  </si>
  <si>
    <t>58C1C5AEF72476B8338050D0A769D1</t>
  </si>
  <si>
    <t>01011358C1C5AEF72476B8338050D0A769D1</t>
  </si>
  <si>
    <t>트랜치</t>
  </si>
  <si>
    <t>스테인리스, W200*3.2t/CHECK PL</t>
  </si>
  <si>
    <t>호표 180</t>
  </si>
  <si>
    <t>58C1C5AEF0217B4874205513ECC315</t>
  </si>
  <si>
    <t>01011358C1C5AEF0217B4874205513ECC315</t>
  </si>
  <si>
    <t>SUS 타공 그레이팅</t>
  </si>
  <si>
    <t>SUS, W100</t>
  </si>
  <si>
    <t>호표 181</t>
  </si>
  <si>
    <t>58C1C5AEF0217B487420563AF6AD64</t>
  </si>
  <si>
    <t>01011358C1C5AEF0217B487420563AF6AD64</t>
  </si>
  <si>
    <t>경량천장철골틀 설치</t>
  </si>
  <si>
    <t>M-BAR, 1.0M이상</t>
  </si>
  <si>
    <t>호표 182</t>
  </si>
  <si>
    <t>58C1C5A0172D7D0A59B055DB10E035</t>
  </si>
  <si>
    <t>01011358C1C5A0172D7D0A59B055DB10E035</t>
  </si>
  <si>
    <t>경량철골천장틀</t>
  </si>
  <si>
    <t>LINE T-BAR(ST'L)</t>
  </si>
  <si>
    <t>58C1C5A0132672620CE05A47ED0571</t>
  </si>
  <si>
    <t>01011358C1C5A0132672620CE05A47ED0571</t>
  </si>
  <si>
    <t>천장점검구 설치</t>
  </si>
  <si>
    <t>AL 백색, 450*450mm</t>
  </si>
  <si>
    <t>호표 183</t>
  </si>
  <si>
    <t>58C1C5A0102A7EBB2E20530F1D733C</t>
  </si>
  <si>
    <t>01011358C1C5A0102A7EBB2E20530F1D733C</t>
  </si>
  <si>
    <t>AL 백색, 600*600mm</t>
  </si>
  <si>
    <t>호표 184</t>
  </si>
  <si>
    <t>58C1C5A0102A7EBB2E20530F1C6CCB</t>
  </si>
  <si>
    <t>01011358C1C5A0102A7EBB2E20530F1C6CCB</t>
  </si>
  <si>
    <t>스테인리스재료분리대</t>
  </si>
  <si>
    <t>바닥, W45*H30*1.5t</t>
  </si>
  <si>
    <t>호표 185</t>
  </si>
  <si>
    <t>58C19572592579624E5059D0D8D675</t>
  </si>
  <si>
    <t>01011358C19572592579624E5059D0D8D675</t>
  </si>
  <si>
    <t>바닥, H45*3.0t</t>
  </si>
  <si>
    <t>호표 186</t>
  </si>
  <si>
    <t>58C19572592579624E5059D0D8D56E</t>
  </si>
  <si>
    <t>01011358C19572592579624E5059D0D8D56E</t>
  </si>
  <si>
    <t>철재커텐박스(ㄱ자형)</t>
  </si>
  <si>
    <t>150*150*1.2t, STL(도장 유)</t>
  </si>
  <si>
    <t>호표 187</t>
  </si>
  <si>
    <t>58C1957D632F785BADF054161ECF7F</t>
  </si>
  <si>
    <t>01011358C1957D632F785BADF054161ECF7F</t>
  </si>
  <si>
    <t>철재커텐박스(ㄷ자형)</t>
  </si>
  <si>
    <t>호표 188</t>
  </si>
  <si>
    <t>58C1957D632F7B2F0C705437FA92F1</t>
  </si>
  <si>
    <t>01011358C1957D632F7B2F0C705437FA92F1</t>
  </si>
  <si>
    <t>200*150*1.2t, STL(도장 유)</t>
  </si>
  <si>
    <t>호표 189</t>
  </si>
  <si>
    <t>58C1957D632F7B2F0C705437FA92F3</t>
  </si>
  <si>
    <t>01011358C1957D632F7B2F0C705437FA92F3</t>
  </si>
  <si>
    <t>AL몰딩 설치</t>
  </si>
  <si>
    <t>L형, 25*25*1.0mm</t>
  </si>
  <si>
    <t>호표 190</t>
  </si>
  <si>
    <t>58C1957C5923730CF8405DE95D2879</t>
  </si>
  <si>
    <t>01011358C1957C5923730CF8405DE95D2879</t>
  </si>
  <si>
    <t>W형, 15*15*15*15*1.0mm</t>
  </si>
  <si>
    <t>호표 191</t>
  </si>
  <si>
    <t>58C1957C5923730CFDC05EDBD6B23D</t>
  </si>
  <si>
    <t>01011358C1957C5923730CFDC05EDBD6B23D</t>
  </si>
  <si>
    <t>ㄷ형, 15*30*15*1.3mm</t>
  </si>
  <si>
    <t>호표 192</t>
  </si>
  <si>
    <t>58C1957C5923730CF3C05BAED59B81</t>
  </si>
  <si>
    <t>01011358C1957C5923730CF3C05BAED59B81</t>
  </si>
  <si>
    <t>픽처레일 설치</t>
  </si>
  <si>
    <t>전시용 100KG</t>
  </si>
  <si>
    <t>호표 193</t>
  </si>
  <si>
    <t>58C1957C5923730CF3C05BAED59B84</t>
  </si>
  <si>
    <t>01011358C1957C5923730CF3C05BAED59B84</t>
  </si>
  <si>
    <t>트랙라이트박스 설치</t>
  </si>
  <si>
    <t>ㄷ70*80</t>
  </si>
  <si>
    <t>호표 194</t>
  </si>
  <si>
    <t>58C1957C5923730CF3C05BAED59B86</t>
  </si>
  <si>
    <t>01011358C1957C5923730CF3C05BAED59B86</t>
  </si>
  <si>
    <t>간접조명박스</t>
  </si>
  <si>
    <t>W150*H150,집무실-천정</t>
  </si>
  <si>
    <t>호표 195</t>
  </si>
  <si>
    <t>58C19576372F7E7380405F0EEA2E66</t>
  </si>
  <si>
    <t>01011358C19576372F7E7380405F0EEA2E66</t>
  </si>
  <si>
    <t>W100*W150,집무실-벽체</t>
  </si>
  <si>
    <t>호표 196</t>
  </si>
  <si>
    <t>58C19576372F7E7380405F0EEA2E60</t>
  </si>
  <si>
    <t>01011358C19576372F7E7380405F0EEA2E60</t>
  </si>
  <si>
    <t>AL SHEET판넬(3t,불소코팅)</t>
  </si>
  <si>
    <t>평판,단열재 별도</t>
  </si>
  <si>
    <t>58C1957F14227D411CD0584D8D8890</t>
  </si>
  <si>
    <t>01011358C1957F14227D411CD0584D8D8890</t>
  </si>
  <si>
    <t>곡판,단열재 별도</t>
  </si>
  <si>
    <t>58C1957F14227D411CD0584E94F9E0</t>
  </si>
  <si>
    <t>01011358C1957F14227D411CD0584E94F9E0</t>
  </si>
  <si>
    <t>AL그릴</t>
  </si>
  <si>
    <t>기성제,W200/전시실-진열장하부</t>
  </si>
  <si>
    <t>호표 197</t>
  </si>
  <si>
    <t>58C115B5882B7D296EA05F16E02A50</t>
  </si>
  <si>
    <t>01011358C115B5882B7D296EA05F16E02A50</t>
  </si>
  <si>
    <t>불연강판 공간벽 시스템</t>
  </si>
  <si>
    <t>0.8T불연강판+구조틀/전시실,서고-방습벽</t>
  </si>
  <si>
    <t>5FE27540E827797FB5E05ACE842DECB5C5ED9A</t>
  </si>
  <si>
    <t>0101135FE27540E827797FB5E05ACE842DECB5C5ED9A</t>
  </si>
  <si>
    <t>알루미늄환기용그릴/방습벽</t>
  </si>
  <si>
    <t>390*390</t>
  </si>
  <si>
    <t>호표 198</t>
  </si>
  <si>
    <t>58C1C5AEF724748D88A058780875DA</t>
  </si>
  <si>
    <t>01011358C1C5AEF724748D88A058780875DA</t>
  </si>
  <si>
    <t>알루미늄점검구/방습벽</t>
  </si>
  <si>
    <t>호표 199</t>
  </si>
  <si>
    <t>58C1C5AEF724748A34A05A06786AA5</t>
  </si>
  <si>
    <t>01011358C1C5AEF724748A34A05A06786AA5</t>
  </si>
  <si>
    <t>010114  미  장  공  사</t>
  </si>
  <si>
    <t>010114</t>
  </si>
  <si>
    <t>모르타르 바름</t>
  </si>
  <si>
    <t>내벽, 18mm, 3.6m 이하</t>
  </si>
  <si>
    <t>호표 200</t>
  </si>
  <si>
    <t>58C115BEE52076CEB6605AE6E6339A</t>
  </si>
  <si>
    <t>01011458C115BEE52076CEB6605AE6E6339A</t>
  </si>
  <si>
    <t>내벽, 18mm, 3.6m 초과</t>
  </si>
  <si>
    <t>호표 201</t>
  </si>
  <si>
    <t>58C115BEE52076CEB4B05C0AEED4BD</t>
  </si>
  <si>
    <t>01011458C115BEE52076CEB4B05C0AEED4BD</t>
  </si>
  <si>
    <t>외벽, 18mm</t>
  </si>
  <si>
    <t>호표 202</t>
  </si>
  <si>
    <t>58C115BEE52076CEB2805F1764211F</t>
  </si>
  <si>
    <t>01011458C115BEE52076CEB2805F1764211F</t>
  </si>
  <si>
    <t>바닥, 27mm</t>
  </si>
  <si>
    <t>호표 203</t>
  </si>
  <si>
    <t>58C115BEE520741D43105E4D648627</t>
  </si>
  <si>
    <t>01011458C115BEE520741D43105E4D648627</t>
  </si>
  <si>
    <t>바닥, 32mm</t>
  </si>
  <si>
    <t>호표 204</t>
  </si>
  <si>
    <t>58C115BEE520741D43105E4D65A7AB</t>
  </si>
  <si>
    <t>01011458C115BEE520741D43105E4D65A7AB</t>
  </si>
  <si>
    <t>바닥, 52mm</t>
  </si>
  <si>
    <t>호표 205</t>
  </si>
  <si>
    <t>58C115BEE520741D43105E4D62D3C8</t>
  </si>
  <si>
    <t>01011458C115BEE520741D43105E4D62D3C8</t>
  </si>
  <si>
    <t>바닥, 60mm</t>
  </si>
  <si>
    <t>호표 206</t>
  </si>
  <si>
    <t>58C115BEE520741D43105E4D62D223</t>
  </si>
  <si>
    <t>01011458C115BEE520741D43105E4D62D223</t>
  </si>
  <si>
    <t>콘크리트 면처리</t>
  </si>
  <si>
    <t>내천정</t>
  </si>
  <si>
    <t>호표 207</t>
  </si>
  <si>
    <t>58C115BEE6227F8327D05FE5C424C4</t>
  </si>
  <si>
    <t>01011458C115BEE6227F8327D05FE5C424C4</t>
  </si>
  <si>
    <t>내벽</t>
  </si>
  <si>
    <t>호표 208</t>
  </si>
  <si>
    <t>58C115BEE6227F8327D05FE5C4233D</t>
  </si>
  <si>
    <t>01011458C115BEE6227F8327D05FE5C4233D</t>
  </si>
  <si>
    <t>쇠흙손마감</t>
  </si>
  <si>
    <t>호표 209</t>
  </si>
  <si>
    <t>58C115BEE0287745C8F05701211165</t>
  </si>
  <si>
    <t>01011458C115BEE0287745C8F05701211165</t>
  </si>
  <si>
    <t>기계미장</t>
  </si>
  <si>
    <t>호표 210</t>
  </si>
  <si>
    <t>58C115BEE0287745C9905E8F44EC21</t>
  </si>
  <si>
    <t>01011458C115BEE0287745C9905E8F44EC21</t>
  </si>
  <si>
    <t>칼라콘크리트마감</t>
  </si>
  <si>
    <t>습식스탬프,무근별도</t>
  </si>
  <si>
    <t>5FC7B59346217C96FBE05C38C19BC35B18BF14</t>
  </si>
  <si>
    <t>0101145FC7B59346217C96FBE05C38C19BC35B18BF14</t>
  </si>
  <si>
    <t>창호주위 모르타르 충전</t>
  </si>
  <si>
    <t>호표 211</t>
  </si>
  <si>
    <t>58C1A55ABC257E5B38505551A03AF7</t>
  </si>
  <si>
    <t>01011458C1A55ABC257E5B38505551A03AF7</t>
  </si>
  <si>
    <t>창호주위 발포우레탄 충전</t>
  </si>
  <si>
    <t>호표 212</t>
  </si>
  <si>
    <t>58C1A55ABC257E5A11405CAF3B53F9</t>
  </si>
  <si>
    <t>01011458C1A55ABC257E5A11405CAF3B53F9</t>
  </si>
  <si>
    <t>010115  창  호  공  사</t>
  </si>
  <si>
    <t>010115</t>
  </si>
  <si>
    <t>AD01[AL.시스템도어]</t>
  </si>
  <si>
    <t>2.200 x 2.400 = 5.280</t>
  </si>
  <si>
    <t>호표 213</t>
  </si>
  <si>
    <t>58C1A55D0D2C79C349405C5DA376D3</t>
  </si>
  <si>
    <t>01011558C1A55D0D2C79C349405C5DA376D3</t>
  </si>
  <si>
    <t>AG01</t>
  </si>
  <si>
    <t>3.000 x 1.600 = 4.800</t>
  </si>
  <si>
    <t>호표 214</t>
  </si>
  <si>
    <t>58C1A55D0D2C79C349405C5DA376D1</t>
  </si>
  <si>
    <t>01011558C1A55D0D2C79C349405C5DA376D1</t>
  </si>
  <si>
    <t>AG02</t>
  </si>
  <si>
    <t>0.600 x 0.600 = 0.360</t>
  </si>
  <si>
    <t>호표 215</t>
  </si>
  <si>
    <t>58C1A55D0D2C79C349405C5DA376D7</t>
  </si>
  <si>
    <t>01011558C1A55D0D2C79C349405C5DA376D7</t>
  </si>
  <si>
    <t>AG03</t>
  </si>
  <si>
    <t>0.600 x 0.300 = 0.180</t>
  </si>
  <si>
    <t>호표 216</t>
  </si>
  <si>
    <t>58C1A55D0D2C79C349405C5DA376D5</t>
  </si>
  <si>
    <t>01011558C1A55D0D2C79C349405C5DA376D5</t>
  </si>
  <si>
    <t>ASD01 / 자동문</t>
  </si>
  <si>
    <t>2.400 x 2.550 = 6.120</t>
  </si>
  <si>
    <t>호표 217</t>
  </si>
  <si>
    <t>58C1A55D0D2C79C349405C5DA376DB</t>
  </si>
  <si>
    <t>01011558C1A55D0D2C79C349405C5DA376DB</t>
  </si>
  <si>
    <t>AW01</t>
  </si>
  <si>
    <t>2.800 x 2.100 = 5.880</t>
  </si>
  <si>
    <t>호표 218</t>
  </si>
  <si>
    <t>58C1A55D0D2C79C349405C5DA377F8</t>
  </si>
  <si>
    <t>01011558C1A55D0D2C79C349405C5DA377F8</t>
  </si>
  <si>
    <t>AW02</t>
  </si>
  <si>
    <t>3.000 x 1.500 = 4.500</t>
  </si>
  <si>
    <t>호표 219</t>
  </si>
  <si>
    <t>58C1A55D0D2C79C349405C5DA377FA</t>
  </si>
  <si>
    <t>01011558C1A55D0D2C79C349405C5DA377FA</t>
  </si>
  <si>
    <t>AW04</t>
  </si>
  <si>
    <t>2.800 x 1.600 = 4.480</t>
  </si>
  <si>
    <t>호표 220</t>
  </si>
  <si>
    <t>58C1A55D0D2C79C349405C5DA377FE</t>
  </si>
  <si>
    <t>01011558C1A55D0D2C79C349405C5DA377FE</t>
  </si>
  <si>
    <t>FSD01</t>
  </si>
  <si>
    <t>1.050 x 2.230 = 2.341</t>
  </si>
  <si>
    <t>호표 221</t>
  </si>
  <si>
    <t>58C1A55D0D2C79C349405C5DA37426</t>
  </si>
  <si>
    <t>01011558C1A55D0D2C79C349405C5DA37426</t>
  </si>
  <si>
    <t>FSD02</t>
  </si>
  <si>
    <t>0.900 x 2.230 = 2.007</t>
  </si>
  <si>
    <t>호표 222</t>
  </si>
  <si>
    <t>58C1A55D0D2C79C349405C5DA37420</t>
  </si>
  <si>
    <t>01011558C1A55D0D2C79C349405C5DA37420</t>
  </si>
  <si>
    <t>FSD03</t>
  </si>
  <si>
    <t>0.800 x 1.800 = 1.440</t>
  </si>
  <si>
    <t>호표 223</t>
  </si>
  <si>
    <t>58C1A55D0D2C79C349405C5DA37422</t>
  </si>
  <si>
    <t>01011558C1A55D0D2C79C349405C5DA37422</t>
  </si>
  <si>
    <t>FSD04</t>
  </si>
  <si>
    <t>2.000 x 3.030 = 6.060</t>
  </si>
  <si>
    <t>호표 224</t>
  </si>
  <si>
    <t>58C1A55D0D2C79C349405C5DA3742C</t>
  </si>
  <si>
    <t>01011558C1A55D0D2C79C349405C5DA3742C</t>
  </si>
  <si>
    <t>FSD05</t>
  </si>
  <si>
    <t>1.200 x 2.230 = 2.676</t>
  </si>
  <si>
    <t>호표 225</t>
  </si>
  <si>
    <t>58C1A55D0D2C79C349405C5DA375CD</t>
  </si>
  <si>
    <t>01011558C1A55D0D2C79C349405C5DA375CD</t>
  </si>
  <si>
    <t>FSS01</t>
  </si>
  <si>
    <t>3.860 x 2.800 = 10.808</t>
  </si>
  <si>
    <t>호표 226</t>
  </si>
  <si>
    <t>58C1A55D0D2C79C349405C5DA375CF</t>
  </si>
  <si>
    <t>01011558C1A55D0D2C79C349405C5DA375CF</t>
  </si>
  <si>
    <t>ISD01</t>
  </si>
  <si>
    <t>2.200 x 2.430 = 5.346</t>
  </si>
  <si>
    <t>호표 227</t>
  </si>
  <si>
    <t>58C1A55D0D2C79C349405C5DA375C9</t>
  </si>
  <si>
    <t>01011558C1A55D0D2C79C349405C5DA375C9</t>
  </si>
  <si>
    <t>ISD02</t>
  </si>
  <si>
    <t>3.000 x 3.030 = 9.090</t>
  </si>
  <si>
    <t>호표 228</t>
  </si>
  <si>
    <t>58C1A55D0D2C79C349405C5DA375CB</t>
  </si>
  <si>
    <t>01011558C1A55D0D2C79C349405C5DA375CB</t>
  </si>
  <si>
    <t>ISD03</t>
  </si>
  <si>
    <t>2.400 x 2.530 = 6.072</t>
  </si>
  <si>
    <t>호표 229</t>
  </si>
  <si>
    <t>58C1A55D0D2C79C349405C5DA375C5</t>
  </si>
  <si>
    <t>01011558C1A55D0D2C79C349405C5DA375C5</t>
  </si>
  <si>
    <t>ISD04</t>
  </si>
  <si>
    <t>1.800 x 2.230 = 4.014</t>
  </si>
  <si>
    <t>호표 230</t>
  </si>
  <si>
    <t>58C1A55D0D2C79C349405C5DA37276</t>
  </si>
  <si>
    <t>01011558C1A55D0D2C79C349405C5DA37276</t>
  </si>
  <si>
    <t>SD01</t>
  </si>
  <si>
    <t>1.800 x 2.430 = 4.374</t>
  </si>
  <si>
    <t>호표 231</t>
  </si>
  <si>
    <t>58C1A55D0D2C79C349405C5DA37274</t>
  </si>
  <si>
    <t>01011558C1A55D0D2C79C349405C5DA37274</t>
  </si>
  <si>
    <t>SD01A</t>
  </si>
  <si>
    <t>호표 232</t>
  </si>
  <si>
    <t>58C1A55D0D2C79C349405C5DA37272</t>
  </si>
  <si>
    <t>01011558C1A55D0D2C79C349405C5DA37272</t>
  </si>
  <si>
    <t>SD02</t>
  </si>
  <si>
    <t>1.000 x 2.200 = 2.200</t>
  </si>
  <si>
    <t>호표 233</t>
  </si>
  <si>
    <t>58C1A55D0D2C79C349405C5DA37270</t>
  </si>
  <si>
    <t>01011558C1A55D0D2C79C349405C5DA37270</t>
  </si>
  <si>
    <t>SD02A</t>
  </si>
  <si>
    <t>1.050 x 2.200 = 2.310</t>
  </si>
  <si>
    <t>호표 234</t>
  </si>
  <si>
    <t>58C1A55D0D2C79C349405C5DA3727F</t>
  </si>
  <si>
    <t>01011558C1A55D0D2C79C349405C5DA3727F</t>
  </si>
  <si>
    <t>SD03</t>
  </si>
  <si>
    <t>0.800 x 2.200 = 1.760</t>
  </si>
  <si>
    <t>호표 235</t>
  </si>
  <si>
    <t>58C1A55D0D2C79C349405C5DA3727E</t>
  </si>
  <si>
    <t>01011558C1A55D0D2C79C349405C5DA3727E</t>
  </si>
  <si>
    <t>SD04</t>
  </si>
  <si>
    <t>0.700 x 1.800 = 1.260</t>
  </si>
  <si>
    <t>호표 236</t>
  </si>
  <si>
    <t>58C1A55D0D2C79C349405C5DA3731F</t>
  </si>
  <si>
    <t>01011558C1A55D0D2C79C349405C5DA3731F</t>
  </si>
  <si>
    <t>SD05</t>
  </si>
  <si>
    <t>2.400 x 2.400 = 5.760</t>
  </si>
  <si>
    <t>호표 237</t>
  </si>
  <si>
    <t>58C1A55D0D2C79C349405C5DA3731D</t>
  </si>
  <si>
    <t>01011558C1A55D0D2C79C349405C5DA3731D</t>
  </si>
  <si>
    <t>SD06</t>
  </si>
  <si>
    <t>호표 238</t>
  </si>
  <si>
    <t>58C1A55D0D2C79C349405C5DA3731B</t>
  </si>
  <si>
    <t>01011558C1A55D0D2C79C349405C5DA3731B</t>
  </si>
  <si>
    <t>SSD01</t>
  </si>
  <si>
    <t>12.620 x 2.800 = 35.336</t>
  </si>
  <si>
    <t>호표 239</t>
  </si>
  <si>
    <t>58C1A55D0D2C79C349405C5DA37319</t>
  </si>
  <si>
    <t>01011558C1A55D0D2C79C349405C5DA37319</t>
  </si>
  <si>
    <t>SSD02</t>
  </si>
  <si>
    <t>호표 240</t>
  </si>
  <si>
    <t>58C1A55D0D2C79C349405C5DA37317</t>
  </si>
  <si>
    <t>01011558C1A55D0D2C79C349405C5DA37317</t>
  </si>
  <si>
    <t>SSD03</t>
  </si>
  <si>
    <t>11.225 x 2.800 = 31.430</t>
  </si>
  <si>
    <t>호표 241</t>
  </si>
  <si>
    <t>58C1A55D0D2C79C349405C5DA3704B</t>
  </si>
  <si>
    <t>01011558C1A55D0D2C79C349405C5DA3704B</t>
  </si>
  <si>
    <t>SSD04</t>
  </si>
  <si>
    <t>호표 242</t>
  </si>
  <si>
    <t>58C1A55D0D2C79C349405C5DA37049</t>
  </si>
  <si>
    <t>01011558C1A55D0D2C79C349405C5DA37049</t>
  </si>
  <si>
    <t>SSP01[스텐파이프-방범셔터]</t>
  </si>
  <si>
    <t>3.400 x 4.050 = 13.770</t>
  </si>
  <si>
    <t>호표 243</t>
  </si>
  <si>
    <t>58C1A55D0D2C79C349405C5DA3704F</t>
  </si>
  <si>
    <t>01011558C1A55D0D2C79C349405C5DA3704F</t>
  </si>
  <si>
    <t>WD01[래핑포함]</t>
  </si>
  <si>
    <t>1.000 x 2.800 = 2.800, 상부람마 H:500</t>
  </si>
  <si>
    <t>호표 244</t>
  </si>
  <si>
    <t>58C1A55D0D2C79C349405C5DA3704D</t>
  </si>
  <si>
    <t>01011558C1A55D0D2C79C349405C5DA3704D</t>
  </si>
  <si>
    <t>WD02[래핑포함]</t>
  </si>
  <si>
    <t>0.800 x 2.800 = 2.240, 상부람마 H:500</t>
  </si>
  <si>
    <t>호표 245</t>
  </si>
  <si>
    <t>58C1A55D0D2C79C349405C5DA37043</t>
  </si>
  <si>
    <t>01011558C1A55D0D2C79C349405C5DA37043</t>
  </si>
  <si>
    <t>WD03[집섬목루버행거도아]</t>
  </si>
  <si>
    <t>3.200 x 2.400 = 7.680</t>
  </si>
  <si>
    <t>호표 246</t>
  </si>
  <si>
    <t>58C1A55D0D2C79C349405C5DA37150</t>
  </si>
  <si>
    <t>01011558C1A55D0D2C79C349405C5DA37150</t>
  </si>
  <si>
    <t>장애인화장실자동문</t>
  </si>
  <si>
    <t>2000*2300, 강화유리편개, 에칭필름</t>
  </si>
  <si>
    <t>호표 247</t>
  </si>
  <si>
    <t>58C1957BB42776F1EB3055DBE464CB</t>
  </si>
  <si>
    <t>01011558C1957BB42776F1EB3055DBE464CB</t>
  </si>
  <si>
    <t>유리문</t>
  </si>
  <si>
    <t>유리문, 10*1000*2200mm, 투명, 세이프강화도어(손보호)</t>
  </si>
  <si>
    <t>5FE27540E9217E33D50055499889E378FD3060</t>
  </si>
  <si>
    <t>0101155FE27540E9217E33D50055499889E378FD3060</t>
  </si>
  <si>
    <t>유리문, 10*1000*2400mm, 투명, 세이프강화도어(손보호)</t>
  </si>
  <si>
    <t>5FE27540E9217E33D50055499889E378FD310E</t>
  </si>
  <si>
    <t>0101155FE27540E9217E33D50055499889E378FD310E</t>
  </si>
  <si>
    <t>도어클로저</t>
  </si>
  <si>
    <t>방화문</t>
  </si>
  <si>
    <t>5FE27540E9217E33D470597541D44033F7DC61</t>
  </si>
  <si>
    <t>0101155FE27540E9217E33D470597541D44033F7DC61</t>
  </si>
  <si>
    <t>일반문</t>
  </si>
  <si>
    <t>5FE27540E9217E33D470597541D44033F7DC6E</t>
  </si>
  <si>
    <t>0101155FE27540E9217E33D470597541D44033F7DC6E</t>
  </si>
  <si>
    <t>비상문자동개폐장치</t>
  </si>
  <si>
    <t>5FE27540E9217E33D470597541D44033F7DD0D</t>
  </si>
  <si>
    <t>0101155FE27540E9217E33D470597541D44033F7DD0D</t>
  </si>
  <si>
    <t>도어체크 설치</t>
  </si>
  <si>
    <t>재료비 별도</t>
  </si>
  <si>
    <t>호표 248</t>
  </si>
  <si>
    <t>58C1A55AB9287CAA118058F8473FEA</t>
  </si>
  <si>
    <t>01011558C1A55AB9287CAA118058F8473FEA</t>
  </si>
  <si>
    <t>도어힌지</t>
  </si>
  <si>
    <t>도어힌지, 냉연분체, 101.6*2.7mm</t>
  </si>
  <si>
    <t>5FE265BBCF217D97AC905082D1E7FDE5558BC0</t>
  </si>
  <si>
    <t>0101155FE265BBCF217D97AC905082D1E7FDE5558BC0</t>
  </si>
  <si>
    <t>피벗힌지</t>
  </si>
  <si>
    <t>피벗힌지, 100kg, 방화문용</t>
  </si>
  <si>
    <t>5FE265BBCF217D97AC905082D1E7FB2955E937</t>
  </si>
  <si>
    <t>0101155FE265BBCF217D97AC905082D1E7FB2955E937</t>
  </si>
  <si>
    <t>피벗힌지, 45kg, 점검구용</t>
  </si>
  <si>
    <t>5FE265BBCF217D97AC905082D1E7FB2955E933</t>
  </si>
  <si>
    <t>0101155FE265BBCF217D97AC905082D1E7FB2955E933</t>
  </si>
  <si>
    <t>피벗힌지, 100kg, 점검구용</t>
  </si>
  <si>
    <t>5FE265BBCF217D97AC905082D1E7FB2955E932</t>
  </si>
  <si>
    <t>0101155FE265BBCF217D97AC905082D1E7FB2955E932</t>
  </si>
  <si>
    <t>플로어힌지</t>
  </si>
  <si>
    <t>플로어힌지, KS3호, 105kg, 강화유리문(K-8300)</t>
  </si>
  <si>
    <t>5FE265BBCF217D97AC905082D1E7FB2955E55E</t>
  </si>
  <si>
    <t>0101155FE265BBCF217D97AC905082D1E7FB2955E55E</t>
  </si>
  <si>
    <t>플로어힌지 설치</t>
  </si>
  <si>
    <t>호표 249</t>
  </si>
  <si>
    <t>58C1A55ABA2970C765705E382355D7</t>
  </si>
  <si>
    <t>01011558C1A55ABA2970C765705E382355D7</t>
  </si>
  <si>
    <t>도어핸들</t>
  </si>
  <si>
    <t>도어핸들, 레버형, 목재문</t>
  </si>
  <si>
    <t>5FE265BBCF217D9B07C0551B96E4CDC0C727F9</t>
  </si>
  <si>
    <t>0101155FE265BBCF217D9B07C0551B96E4CDC0C727F9</t>
  </si>
  <si>
    <t>도어록 설치 / 일반도어록 목재창호</t>
  </si>
  <si>
    <t>호표 250</t>
  </si>
  <si>
    <t>58C1A55AB92879D75BA051CA049D0C</t>
  </si>
  <si>
    <t>01011558C1A55AB92879D75BA051CA049D0C</t>
  </si>
  <si>
    <t>도어핸들, 레바형, 스틸문</t>
  </si>
  <si>
    <t>5FE265BBCF217D9B07C0551B96E4CDC0C727F4</t>
  </si>
  <si>
    <t>0101155FE265BBCF217D9B07C0551B96E4CDC0C727F4</t>
  </si>
  <si>
    <t>도어핸들, 레바형, 공정</t>
  </si>
  <si>
    <t>5FE265BBCF217D9B07C0551B96E4CDC0C726D6</t>
  </si>
  <si>
    <t>0101155FE265BBCF217D9B07C0551B96E4CDC0C726D6</t>
  </si>
  <si>
    <t>도어록 설치 / 일반도어록 강재창호</t>
  </si>
  <si>
    <t>호표 251</t>
  </si>
  <si>
    <t>58C1A55AB92879D75BA052D176F370</t>
  </si>
  <si>
    <t>01011558C1A55AB92879D75BA052D176F370</t>
  </si>
  <si>
    <t>강화유리문손잡이</t>
  </si>
  <si>
    <t>5FE265BBCF217D9B07C0551B96E4CEEE051EEA</t>
  </si>
  <si>
    <t>0101155FE265BBCF217D9B07C0551B96E4CEEE051EEA</t>
  </si>
  <si>
    <t>도어릴리즈</t>
  </si>
  <si>
    <t>5FE265BBCF217D9B07C0551B9436AF86497D32</t>
  </si>
  <si>
    <t>0101155FE265BBCF217D9B07C0551B9436AF86497D32</t>
  </si>
  <si>
    <t>도어스토퍼</t>
  </si>
  <si>
    <t>말굽용</t>
  </si>
  <si>
    <t>5FE265BBCF217D9B07C0551B9436AF86486DEC</t>
  </si>
  <si>
    <t>0101155FE265BBCF217D9B07C0551B9436AF86486DEC</t>
  </si>
  <si>
    <t>바닥용</t>
  </si>
  <si>
    <t>5FE265BBCF217D9B07C0551B9436AF86486DEE</t>
  </si>
  <si>
    <t>0101155FE265BBCF217D9B07C0551B9436AF86486DEE</t>
  </si>
  <si>
    <t>일자형 벽체</t>
  </si>
  <si>
    <t>5FE265BBCF217D9B07C0551B9436AF86486DE8</t>
  </si>
  <si>
    <t>0101155FE265BBCF217D9B07C0551B9436AF86486DE8</t>
  </si>
  <si>
    <t>플러쉬볼트</t>
  </si>
  <si>
    <t>5FE265BBCF217D9B07C0551B9436AF86486CC5</t>
  </si>
  <si>
    <t>0101155FE265BBCF217D9B07C0551B9436AF86486CC5</t>
  </si>
  <si>
    <t>본체정</t>
  </si>
  <si>
    <t>5FE265BBCF217D9B07C0551B9436AF86486EF3</t>
  </si>
  <si>
    <t>0101155FE265BBCF217D9B07C0551B9436AF86486EF3</t>
  </si>
  <si>
    <t>010116  유  리  공  사</t>
  </si>
  <si>
    <t>010116</t>
  </si>
  <si>
    <t>강화유리</t>
  </si>
  <si>
    <t>강화유리, 투명, 8mm</t>
  </si>
  <si>
    <t>5FE27540E9217E3127E05F1BA12AE896827496</t>
  </si>
  <si>
    <t>0101165FE27540E9217E3127E05F1BA12AE896827496</t>
  </si>
  <si>
    <t>강화유리, 투명, 10mm</t>
  </si>
  <si>
    <t>5FE27540E9217E3127E05F1BA12AE896827497</t>
  </si>
  <si>
    <t>0101165FE27540E9217E3127E05F1BA12AE896827497</t>
  </si>
  <si>
    <t>로이복층유리</t>
  </si>
  <si>
    <t>26mm, 5LE+16AR+5CL</t>
  </si>
  <si>
    <t>5FE27540E9217E312E105F3253058AC97CD661</t>
  </si>
  <si>
    <t>0101165FE27540E9217E312E105F3253058AC97CD661</t>
  </si>
  <si>
    <t>로이삼중유리</t>
  </si>
  <si>
    <t>39mm,(5LE+12AR+5CL+12AR+5CL)</t>
  </si>
  <si>
    <t>5FE27540E9217E312E105F32527A57D4941DD8</t>
  </si>
  <si>
    <t>0101165FE27540E9217E312E105F32527A57D4941DD8</t>
  </si>
  <si>
    <t>창호유리설치 / 판유리</t>
  </si>
  <si>
    <t>유리두께 9mm 이하</t>
  </si>
  <si>
    <t>호표 252</t>
  </si>
  <si>
    <t>58C1A55B5E247779FF805952E3F827</t>
  </si>
  <si>
    <t>01011658C1A55B5E247779FF805952E3F827</t>
  </si>
  <si>
    <t>유리두께 12mm 이하</t>
  </si>
  <si>
    <t>호표 253</t>
  </si>
  <si>
    <t>58C1A55B5E247779FF805952E3FF57</t>
  </si>
  <si>
    <t>01011658C1A55B5E247779FF805952E3FF57</t>
  </si>
  <si>
    <t>창호유리설치 / 복층유리</t>
  </si>
  <si>
    <t>유리두께 28mm 이하</t>
  </si>
  <si>
    <t>호표 254</t>
  </si>
  <si>
    <t>58C1A554102E772FCEF05ADB8BA962</t>
  </si>
  <si>
    <t>01011658C1A554102E772FCEF05ADB8BA962</t>
  </si>
  <si>
    <t>창호유리설치 / 삼중유리</t>
  </si>
  <si>
    <t>유리두께 40mm이하</t>
  </si>
  <si>
    <t>m2</t>
  </si>
  <si>
    <t>호표 255</t>
  </si>
  <si>
    <t>58C1A550B42A7D51062053AB9291B7</t>
  </si>
  <si>
    <t>01011658C1A550B42A7D51062053AB9291B7</t>
  </si>
  <si>
    <t>유리주위 코킹</t>
  </si>
  <si>
    <t>5*5, 실리콘</t>
  </si>
  <si>
    <t>호표 256</t>
  </si>
  <si>
    <t>58C1E5F19F2277541DF05922E52E0A</t>
  </si>
  <si>
    <t>01011658C1E5F19F2277541DF05922E52E0A</t>
  </si>
  <si>
    <t>복층유리주위 코킹</t>
  </si>
  <si>
    <t>호표 257</t>
  </si>
  <si>
    <t>58C1A554192C7DB622E052F72B6CAB</t>
  </si>
  <si>
    <t>01011658C1A554192C7DB622E052F72B6CAB</t>
  </si>
  <si>
    <t>방범필름부착</t>
  </si>
  <si>
    <t>유리면</t>
  </si>
  <si>
    <t>호표 258</t>
  </si>
  <si>
    <t>58C1A554192C7DB622E052F72B6DB2</t>
  </si>
  <si>
    <t>01011658C1A554192C7DB622E052F72B6DB2</t>
  </si>
  <si>
    <t>불투명필름부착</t>
  </si>
  <si>
    <t>호표 259</t>
  </si>
  <si>
    <t>58C1A554192C7DB622E052F72B6E59</t>
  </si>
  <si>
    <t>01011658C1A554192C7DB622E052F72B6E59</t>
  </si>
  <si>
    <t>010117  칠    공    사</t>
  </si>
  <si>
    <t>010117</t>
  </si>
  <si>
    <t>녹막이페인트 붓칠 / 창호면</t>
  </si>
  <si>
    <t>철재면, 1회 1종</t>
  </si>
  <si>
    <t>호표 260</t>
  </si>
  <si>
    <t>58C1850F59217E8BBD705C93131EF3</t>
  </si>
  <si>
    <t>01011758C1850F59217E8BBD705C93131EF3</t>
  </si>
  <si>
    <t>유성페인트 붓칠 / 창호면</t>
  </si>
  <si>
    <t>철재면, 2회 1급</t>
  </si>
  <si>
    <t>호표 261</t>
  </si>
  <si>
    <t>58C1850C84297863A960584322719E</t>
  </si>
  <si>
    <t>01011758C1850C84297863A960584322719E</t>
  </si>
  <si>
    <t>아크릴페인트</t>
  </si>
  <si>
    <t>걸레받이</t>
  </si>
  <si>
    <t>호표 262</t>
  </si>
  <si>
    <t>58C1850C862477E57390564E8605D7</t>
  </si>
  <si>
    <t>01011758C1850C862477E57390564E8605D7</t>
  </si>
  <si>
    <t>친환경 수성페인트</t>
  </si>
  <si>
    <t>내벽, 몰탈면, 2회</t>
  </si>
  <si>
    <t>호표 263</t>
  </si>
  <si>
    <t>58C1850DAD257378BAD05F258D5149</t>
  </si>
  <si>
    <t>01011758C1850DAD257378BAD05F258D5149</t>
  </si>
  <si>
    <t>내벽, GB면(퍼티포함), 2회</t>
  </si>
  <si>
    <t>호표 264</t>
  </si>
  <si>
    <t>58C1850DAD257378BAD05F258D514F</t>
  </si>
  <si>
    <t>01011758C1850DAD257378BAD05F258D514F</t>
  </si>
  <si>
    <t>천정, 몰탈면, 2회</t>
  </si>
  <si>
    <t>호표 265</t>
  </si>
  <si>
    <t>58C1850DAD257378BAD05F258D50A6</t>
  </si>
  <si>
    <t>01011758C1850DAD257378BAD05F258D50A6</t>
  </si>
  <si>
    <t>천정, 보드면(퍼티포함), 2회</t>
  </si>
  <si>
    <t>호표 266</t>
  </si>
  <si>
    <t>58C1850DAD257378BAD05F258D50A0</t>
  </si>
  <si>
    <t>01011758C1850DAD257378BAD05F258D50A0</t>
  </si>
  <si>
    <t>외벽,몰탈면, 2회</t>
  </si>
  <si>
    <t>호표 267</t>
  </si>
  <si>
    <t>58C1850DAD257378BAD05F258D537A</t>
  </si>
  <si>
    <t>01011758C1850DAD257378BAD05F258D537A</t>
  </si>
  <si>
    <t>탄성 본타일 페인트</t>
  </si>
  <si>
    <t>외벽</t>
  </si>
  <si>
    <t>호표 268</t>
  </si>
  <si>
    <t>58C1850DAD25737ECC8056942591B9</t>
  </si>
  <si>
    <t>01011758C1850DAD25737ECC8056942591B9</t>
  </si>
  <si>
    <t>에폭시 코팅</t>
  </si>
  <si>
    <t>호표 269</t>
  </si>
  <si>
    <t>58C185044F2F7FF0D9A05E996FFF97</t>
  </si>
  <si>
    <t>01011758C185044F2F7FF0D9A05E996FFF97</t>
  </si>
  <si>
    <t>우레탄코팅</t>
  </si>
  <si>
    <t>호표 270</t>
  </si>
  <si>
    <t>58C185044F2F7FF0DAB054E542EB02</t>
  </si>
  <si>
    <t>01011758C185044F2F7FF0DAB054E542EB02</t>
  </si>
  <si>
    <t>010118  기  타  공  사</t>
  </si>
  <si>
    <t>010118</t>
  </si>
  <si>
    <t>01.건축</t>
    <phoneticPr fontId="1" type="noConversion"/>
  </si>
  <si>
    <t>방습거울설치</t>
  </si>
  <si>
    <t>1140*1100*5mm,D800/틀,배면조명박스포함</t>
  </si>
  <si>
    <t>호표 271</t>
  </si>
  <si>
    <t>58C1A55533217771FCF0534A6FB9B7</t>
  </si>
  <si>
    <t>01011858C1A55533217771FCF0534A6FB9B7</t>
  </si>
  <si>
    <t>1200*1100*5mm,D800/틀,배면조명박스포함</t>
  </si>
  <si>
    <t>호표 272</t>
  </si>
  <si>
    <t>58C1A55533217771FCF0534A6FB9B1</t>
  </si>
  <si>
    <t>01011858C1A55533217771FCF0534A6FB9B1</t>
  </si>
  <si>
    <t>1800*1100*5mm,D800/틀,배면조명박스포함</t>
  </si>
  <si>
    <t>호표 273</t>
  </si>
  <si>
    <t>58C1A55533217771FCF0534A6FB8AD</t>
  </si>
  <si>
    <t>01011858C1A55533217771FCF0534A6FB8AD</t>
  </si>
  <si>
    <t>손잡이</t>
  </si>
  <si>
    <t>손잡이, 장애자용손잡이, 대변기용, STS304 ∮38,1.5t(L형)</t>
  </si>
  <si>
    <t>5FE265BBCF217D9B07C0551B96EC18D7667CEE</t>
  </si>
  <si>
    <t>0101185FE265BBCF217D9B07C0551B96EC18D7667CEE</t>
  </si>
  <si>
    <t>손잡이, 장애자용손잡이, 소변기용, STS304 ∮38,1.5t</t>
  </si>
  <si>
    <t>5FE265BBCF217D9B07C0551B96EC18D7667CED</t>
  </si>
  <si>
    <t>0101185FE265BBCF217D9B07C0551B96EC18D7667CED</t>
  </si>
  <si>
    <t>고강도 콘크리트 점자블럭</t>
  </si>
  <si>
    <t>300*300*35</t>
  </si>
  <si>
    <t>5FE265BBCF217D9B07C0551B96EC18D760E310</t>
  </si>
  <si>
    <t>0101185FE265BBCF217D9B07C0551B96EC18D760E310</t>
  </si>
  <si>
    <t>논스립자기질 점자블럭</t>
  </si>
  <si>
    <t>300*300*18</t>
  </si>
  <si>
    <t>5FE265BBCF217D9B07C0551B96EC18D760E313</t>
  </si>
  <si>
    <t>0101185FE265BBCF217D9B07C0551B96EC18D760E313</t>
  </si>
  <si>
    <t>화장실 점자표시판</t>
  </si>
  <si>
    <t>200*200</t>
  </si>
  <si>
    <t>5FE265BBCF217D9B07C056228A6CA3307688E5</t>
  </si>
  <si>
    <t>0101185FE265BBCF217D9B07C056228A6CA3307688E5</t>
  </si>
  <si>
    <t>영유아거치대</t>
  </si>
  <si>
    <t>5FE265BBCF217D9B07C0551B96EC18D76E43A5</t>
  </si>
  <si>
    <t>0101185FE265BBCF217D9B07C0551B96EC18D76E43A5</t>
  </si>
  <si>
    <t>기저기교환대</t>
  </si>
  <si>
    <t>5FE265BBCF217D9B07C0551B96EC18D76E43A7</t>
  </si>
  <si>
    <t>0101185FE265BBCF217D9B07C0551B96EC18D76E43A7</t>
  </si>
  <si>
    <t>촉지도 안내판</t>
  </si>
  <si>
    <t>800*700*H1200, 음성안내, 스탠드형</t>
  </si>
  <si>
    <t>5FE265BBCF217D9B07C056228A6CA330779185</t>
  </si>
  <si>
    <t>0101185FE265BBCF217D9B07C056228A6CA330779185</t>
  </si>
  <si>
    <t>장애인전용 주차안내 표지판</t>
  </si>
  <si>
    <t>700*600*H1500</t>
  </si>
  <si>
    <t>5FE265BBCF217D9B07C0551B96EC18D76F5039</t>
  </si>
  <si>
    <t>0101185FE265BBCF217D9B07C0551B96EC18D76F5039</t>
  </si>
  <si>
    <t>씽크대-부속실</t>
  </si>
  <si>
    <t>W600*H850*L1200,무늬목래핑+상판포함</t>
  </si>
  <si>
    <t>호표 274</t>
  </si>
  <si>
    <t>58C19576372F7E7380405F0EEA28DA</t>
  </si>
  <si>
    <t>01011858C19576372F7E7380405F0EEA28DA</t>
  </si>
  <si>
    <t>씽크대-탕비실</t>
  </si>
  <si>
    <t>W600*H850*L2100,무늬목래핑+상판포함</t>
  </si>
  <si>
    <t>호표 275</t>
  </si>
  <si>
    <t>58C19576372F7E7380405F0EEA28DF</t>
  </si>
  <si>
    <t>01011858C19576372F7E7380405F0EEA28DF</t>
  </si>
  <si>
    <t>씽크대-부속실/상부장</t>
  </si>
  <si>
    <t>W350*H1295*L1850,무늬목래핑</t>
  </si>
  <si>
    <t>호표 276</t>
  </si>
  <si>
    <t>58C19576372F7E7380405F0EEA28DE</t>
  </si>
  <si>
    <t>01011858C19576372F7E7380405F0EEA28DE</t>
  </si>
  <si>
    <t>씽크대-탕비실/상부장</t>
  </si>
  <si>
    <t>W350*H1150*L3260,무늬목래핑</t>
  </si>
  <si>
    <t>호표 277</t>
  </si>
  <si>
    <t>58C19576372F7E7380405F0EEA28DD</t>
  </si>
  <si>
    <t>01011858C19576372F7E7380405F0EEA28DD</t>
  </si>
  <si>
    <t>세면대-하부장</t>
  </si>
  <si>
    <t>W:600*H550*L855, 무늬목래핑</t>
  </si>
  <si>
    <t>호표 278</t>
  </si>
  <si>
    <t>58C19576372F7E7380405F0EEA262F</t>
  </si>
  <si>
    <t>01011858C19576372F7E7380405F0EEA262F</t>
  </si>
  <si>
    <t>W:600*H550*L1140, 무늬목래핑</t>
  </si>
  <si>
    <t>호표 279</t>
  </si>
  <si>
    <t>58C19576372F7E7380405F0EEA262C</t>
  </si>
  <si>
    <t>01011858C19576372F7E7380405F0EEA262C</t>
  </si>
  <si>
    <t>W:600*H550*L1200, 무늬목래핑</t>
  </si>
  <si>
    <t>호표 280</t>
  </si>
  <si>
    <t>58C19576372F7E7380405F0EEA262D</t>
  </si>
  <si>
    <t>01011858C19576372F7E7380405F0EEA262D</t>
  </si>
  <si>
    <t>W:600*H550*L1800, 무늬목래핑</t>
  </si>
  <si>
    <t>호표 281</t>
  </si>
  <si>
    <t>58C19576372F7E7380405F0EEA262A</t>
  </si>
  <si>
    <t>01011858C19576372F7E7380405F0EEA262A</t>
  </si>
  <si>
    <t>이동식칸막이/전시실</t>
  </si>
  <si>
    <t>W3100*H3000*T110,상부레일L5950-포함</t>
  </si>
  <si>
    <t>호표 282</t>
  </si>
  <si>
    <t>58C19576372F7E7380405CBAAA298D</t>
  </si>
  <si>
    <t>01011858C19576372F7E7380405CBAAA298D</t>
  </si>
  <si>
    <t>브라인드설치</t>
  </si>
  <si>
    <t>호표 283</t>
  </si>
  <si>
    <t>58C19576372F7E7380405CBAA91A46</t>
  </si>
  <si>
    <t>01011858C19576372F7E7380405CBAA91A46</t>
  </si>
  <si>
    <t>PC 트렌치</t>
  </si>
  <si>
    <t>W:200</t>
  </si>
  <si>
    <t>5F9A15AA3529769D914059BB06D82056A7C765</t>
  </si>
  <si>
    <t>0101185F9A15AA3529769D914059BB06D82056A7C765</t>
  </si>
  <si>
    <t>영구배수집수정</t>
  </si>
  <si>
    <t>D1500*H1500</t>
  </si>
  <si>
    <t>5F9A15AA3529769D914059BB06D82056A7C762</t>
  </si>
  <si>
    <t>0101185F9A15AA3529769D914059BB06D82056A7C762</t>
  </si>
  <si>
    <t>AL환기캡 설치</t>
  </si>
  <si>
    <t>D300-외벽</t>
  </si>
  <si>
    <t>호표 284</t>
  </si>
  <si>
    <t>58C1C5AEF021799A9BB050D186C0EE</t>
  </si>
  <si>
    <t>01011858C1C5AEF021799A9BB050D186C0EE</t>
  </si>
  <si>
    <t>AL실외기휀스설치(출입문포함)</t>
  </si>
  <si>
    <t>W8450*H2000/AL3.0루버+ㅁ150*150*4.5T+ㅁ150*75*3.2T 틀,도장포함</t>
  </si>
  <si>
    <t>호표 285</t>
  </si>
  <si>
    <t>58C1957D632F7B2F0C7056E51545FB</t>
  </si>
  <si>
    <t>01011858C1957D632F7B2F0C7056E51545FB</t>
  </si>
  <si>
    <t>부력체어시스템공사</t>
  </si>
  <si>
    <t>ADP유공관, 드레인보드</t>
  </si>
  <si>
    <t>5FE265B8752F79B7FEA05E5B50EB61382A9D1F</t>
  </si>
  <si>
    <t>0101185FE265B8752F79B7FEA05E5B50EB61382A9D1F</t>
  </si>
  <si>
    <t>연결관, 소켓등</t>
  </si>
  <si>
    <t>5FE265B8752F79B7FEA05E5B50EB61382A9C0F</t>
  </si>
  <si>
    <t>0101185FE265B8752F79B7FEA05E5B50EB61382A9C0F</t>
  </si>
  <si>
    <t>010119  전 시 진 열 장</t>
  </si>
  <si>
    <t>010119</t>
  </si>
  <si>
    <t>01.건축</t>
    <phoneticPr fontId="1" type="noConversion"/>
  </si>
  <si>
    <t>1면 측면도어 벽부형 진열장</t>
  </si>
  <si>
    <t>W:3,295xD:1,200xH:3,000(GH2,100)</t>
  </si>
  <si>
    <t>5FE265B8752F79B7FEA05E5B50EB613829F6AD</t>
  </si>
  <si>
    <t>0101195FE265B8752F79B7FEA05E5B50EB613829F6AD</t>
  </si>
  <si>
    <t>W:6,800xD:1,200xH:3,000(GH2,100)</t>
  </si>
  <si>
    <t>5FE265B8752F79B7FEA05E5B50EB613829F6AE</t>
  </si>
  <si>
    <t>0101195FE265B8752F79B7FEA05E5B50EB613829F6AE</t>
  </si>
  <si>
    <t>W:7,900xD:1,200xH:3,000(GH2,100)</t>
  </si>
  <si>
    <t>5FE265B8752F79B7FEA05E5B50EB613829F6AF</t>
  </si>
  <si>
    <t>0101195FE265B8752F79B7FEA05E5B50EB613829F6AF</t>
  </si>
  <si>
    <t>W:6,980xD:1,200xH:3,000(GH2,100)</t>
  </si>
  <si>
    <t>5FE265B8752F79B7FEA05E5B50EB613829F6A8</t>
  </si>
  <si>
    <t>0101195FE265B8752F79B7FEA05E5B50EB613829F6A8</t>
  </si>
  <si>
    <t>W:4,545xD:1,200xH:3,000(GH2,100)</t>
  </si>
  <si>
    <t>5FE265B8752F79B7FEA05E5B50EB613829F6A9</t>
  </si>
  <si>
    <t>0101195FE265B8752F79B7FEA05E5B50EB613829F6A9</t>
  </si>
  <si>
    <t>W:6,900xD:1,200xH:3,000(GH2,100)</t>
  </si>
  <si>
    <t>5FE265B8752F79B7FEA05E5B50EB613829F6AA</t>
  </si>
  <si>
    <t>0101195FE265B8752F79B7FEA05E5B50EB613829F6AA</t>
  </si>
  <si>
    <t>포켓룸 도어 및 상부 픽스벽</t>
  </si>
  <si>
    <t>W:1,070xH:3,000(픽스벽 H:450)</t>
  </si>
  <si>
    <t>5FE265B8752F79B7FEA05E5B50EB613829F6AB</t>
  </si>
  <si>
    <t>0101195FE265B8752F79B7FEA05E5B50EB613829F6AB</t>
  </si>
  <si>
    <t>W:1,100xH:3,000(픽스벽 H:450)</t>
  </si>
  <si>
    <t>5FE265B8752F79B7FEA05E5B50EB613829F6A4</t>
  </si>
  <si>
    <t>0101195FE265B8752F79B7FEA05E5B50EB613829F6A4</t>
  </si>
  <si>
    <t>010120  철  거  공  사</t>
  </si>
  <si>
    <t>010120</t>
  </si>
  <si>
    <t>01.건축</t>
    <phoneticPr fontId="1" type="noConversion"/>
  </si>
  <si>
    <t>콘크리트구조물 헐기(기계)</t>
  </si>
  <si>
    <t>장애물 제거(기준높이 10m 이하), 45m3/일당</t>
  </si>
  <si>
    <t>호표 286</t>
  </si>
  <si>
    <t>58C075BA93227ECBC6005CAB865608</t>
  </si>
  <si>
    <t>01012058C075BA93227ECBC6005CAB865608</t>
  </si>
  <si>
    <t>콘크리트구조물 커팅</t>
  </si>
  <si>
    <t>벽, T:200</t>
  </si>
  <si>
    <t>호표 287</t>
  </si>
  <si>
    <t>58C075BA93227ECBC5605521DD9D93</t>
  </si>
  <si>
    <t>01012058C075BA93227ECBC5605521DD9D93</t>
  </si>
  <si>
    <t>조적벽 해체</t>
  </si>
  <si>
    <t>H=3.6m 이하</t>
  </si>
  <si>
    <t>호표 288</t>
  </si>
  <si>
    <t>58C075BA982A7B4190905677C94831</t>
  </si>
  <si>
    <t>01012058C075BA982A7B4190905677C94831</t>
  </si>
  <si>
    <t>화강석 철거</t>
  </si>
  <si>
    <t>호표 289</t>
  </si>
  <si>
    <t>58C075BA982A7B4190905BF9C7B7BB</t>
  </si>
  <si>
    <t>01012058C075BA982A7B4190905BF9C7B7BB</t>
  </si>
  <si>
    <t>창호 철거</t>
  </si>
  <si>
    <t>유리포함</t>
  </si>
  <si>
    <t>호표 290</t>
  </si>
  <si>
    <t>58C075BA982A7B4190905BF9C6AE9A</t>
  </si>
  <si>
    <t>01012058C075BA982A7B4190905BF9C6AE9A</t>
  </si>
  <si>
    <t>010121  골    재    비</t>
  </si>
  <si>
    <t>010121</t>
  </si>
  <si>
    <t>01.건축</t>
    <phoneticPr fontId="1" type="noConversion"/>
  </si>
  <si>
    <t>시멘트</t>
  </si>
  <si>
    <t>건재상</t>
  </si>
  <si>
    <t>포</t>
  </si>
  <si>
    <t>5FE27540EF2A761CA8305BBA0413DB7EE7E74B</t>
  </si>
  <si>
    <t>0101215FE27540EF2A761CA8305BBA0413DB7EE7E74B</t>
  </si>
  <si>
    <t>모래</t>
  </si>
  <si>
    <t>모래, 대구, 도착도</t>
  </si>
  <si>
    <t>5FC7B59346217C96FBE05C38C08C99151DF79B</t>
  </si>
  <si>
    <t>0101215FC7B59346217C96FBE05C38C08C99151DF79B</t>
  </si>
  <si>
    <t>잡석</t>
  </si>
  <si>
    <t>잡석, 대구, 도착도, 지정용</t>
  </si>
  <si>
    <t>5FC7B59346217C9788C05FB813C417849A6348</t>
  </si>
  <si>
    <t>0101215FC7B59346217C9788C05FB813C417849A6348</t>
  </si>
  <si>
    <t>드라이모르타르</t>
  </si>
  <si>
    <t>미장용, 40kg</t>
  </si>
  <si>
    <t>5FE27540EF2A761F7C905D4953D48BF8C0B820</t>
  </si>
  <si>
    <t>0101215FE27540EF2A761F7C905D4953D48BF8C0B820</t>
  </si>
  <si>
    <t>조적용, 40kg</t>
  </si>
  <si>
    <t>5FE27540EF2A761F7C905D4953D48BF8C0B823</t>
  </si>
  <si>
    <t>0101215FE27540EF2A761F7C905D4953D48BF8C0B823</t>
  </si>
  <si>
    <t>바닥용, 40kg</t>
  </si>
  <si>
    <t>5FE27540EF2A761F7C905D4953D48BF8C0B822</t>
  </si>
  <si>
    <t>0101215FE27540EF2A761F7C905D4953D48BF8C0B822</t>
  </si>
  <si>
    <t>사춤용, 40kg</t>
  </si>
  <si>
    <t>5FE27540EF2A761F7C905D4953D48BF8C0BC81</t>
  </si>
  <si>
    <t>0101215FE27540EF2A761F7C905D4953D48BF8C0BC81</t>
  </si>
  <si>
    <t>타일떠붙임용, 40kg</t>
  </si>
  <si>
    <t>5FE27540EF2A761F7C905D4953D48BF8C0BF55</t>
  </si>
  <si>
    <t>0101215FE27540EF2A761F7C905D4953D48BF8C0BF55</t>
  </si>
  <si>
    <t>바탕고름용, 40kg</t>
  </si>
  <si>
    <t>5FE27540EF2A761F7C905D4953D48BF8C0BE4F</t>
  </si>
  <si>
    <t>0101215FE27540EF2A761F7C905D4953D48BF8C0BE4F</t>
  </si>
  <si>
    <t>010122  작 업 부 산 물</t>
  </si>
  <si>
    <t>010122</t>
  </si>
  <si>
    <t>01.건축</t>
    <phoneticPr fontId="1" type="noConversion"/>
  </si>
  <si>
    <t>철강설</t>
  </si>
  <si>
    <t>철강설, 고철, 작업설부산물</t>
  </si>
  <si>
    <t>수집상차도</t>
  </si>
  <si>
    <t>5FC7B5934E25725447B0550AF4A4006D535C02</t>
  </si>
  <si>
    <t>0101225FC7B5934E25725447B0550AF4A4006D535C02</t>
  </si>
  <si>
    <t>0102  02.주요자재비</t>
  </si>
  <si>
    <t>0102</t>
  </si>
  <si>
    <t>장애인겸용승강기</t>
  </si>
  <si>
    <t>5FE265B8752F79B7FEA05E5B50EB613930EB36</t>
  </si>
  <si>
    <t>01025FE265B8752F79B7FEA05E5B50EB613930EB36</t>
  </si>
  <si>
    <t>0103  03.폐기물처리비</t>
  </si>
  <si>
    <t>0103</t>
  </si>
  <si>
    <t>폐콘크리트</t>
  </si>
  <si>
    <t>이물질이 없는 순수한 폐콘크리트</t>
  </si>
  <si>
    <t>58C175239F2471360310506393C081</t>
  </si>
  <si>
    <t>010358C175239F2471360310506393C081</t>
  </si>
  <si>
    <t>건설폐재류</t>
  </si>
  <si>
    <t>가연성이 제거된 재활용이 가능한 혼합물</t>
  </si>
  <si>
    <t>58C175239F2471360310506393C24E</t>
  </si>
  <si>
    <t>010358C175239F2471360310506393C24E</t>
  </si>
  <si>
    <t>건설폐재류 상차비</t>
  </si>
  <si>
    <t>58C175239F24713728005D8AD4462B</t>
  </si>
  <si>
    <t>010358C175239F24713728005D8AD4462B</t>
  </si>
  <si>
    <t>건설폐재류 운반비</t>
  </si>
  <si>
    <t>24톤 덤프트럭, 30km</t>
  </si>
  <si>
    <t>58C175239F24713728005D8AD56FE2</t>
  </si>
  <si>
    <t>010358C175239F24713728005D8AD56FE2</t>
  </si>
  <si>
    <t>혼합건설폐기물</t>
  </si>
  <si>
    <t>건설폐재류에 가연성 5% 이하 혼합</t>
  </si>
  <si>
    <t>58C175239F2471360310506394E8B1</t>
  </si>
  <si>
    <t>010358C175239F2471360310506394E8B1</t>
  </si>
  <si>
    <t>불연성 건설폐기물에 가연성 5% 이하 혼합</t>
  </si>
  <si>
    <t>58C175239F24713603105064B83D8E</t>
  </si>
  <si>
    <t>010358C175239F24713603105064B83D8E</t>
  </si>
  <si>
    <t>그 밖의 건설폐기물에 가연성 5% 이하 혼합</t>
  </si>
  <si>
    <t>58C175239F2471360310506542445A</t>
  </si>
  <si>
    <t>010358C175239F2471360310506542445A</t>
  </si>
  <si>
    <t>혼합건설폐기물 상차비</t>
  </si>
  <si>
    <t>(매립지반입대상 폐기물 포함)</t>
  </si>
  <si>
    <t>58C175239F24713728005D8AD44504</t>
  </si>
  <si>
    <t>010358C175239F24713728005D8AD44504</t>
  </si>
  <si>
    <t>혼합건설폐기물 운반비</t>
  </si>
  <si>
    <t>24톤 암롤트럭, 30km</t>
  </si>
  <si>
    <t>58C175239F24713728005D8AD0EDA8</t>
  </si>
  <si>
    <t>010358C175239F24713728005D8AD0EDA8</t>
  </si>
  <si>
    <t>0104  04.안전관리비</t>
  </si>
  <si>
    <t>0104</t>
  </si>
  <si>
    <t>안전관리계획작성 및 검토</t>
  </si>
  <si>
    <t>5FE265B8752F79B7FEA05E5B50EB613930EA15</t>
  </si>
  <si>
    <t>01045FE265B8752F79B7FEA05E5B50EB613930EA15</t>
  </si>
  <si>
    <t>정기안전점검</t>
  </si>
  <si>
    <t>5m이상 거푸집 및 동바리</t>
  </si>
  <si>
    <t>회</t>
  </si>
  <si>
    <t>5FE265B8752F79B7FEA05E5B50EB613930EA16</t>
  </si>
  <si>
    <t>01045FE265B8752F79B7FEA05E5B50EB613930EA16</t>
  </si>
  <si>
    <t>2m이상 흙막이 지보공</t>
  </si>
  <si>
    <t>5FE265B8752F79B7FEA05E5B50EB613930EA17</t>
  </si>
  <si>
    <t>01045FE265B8752F79B7FEA05E5B50EB613930EA17</t>
  </si>
  <si>
    <t>교통소통 및 안전시설 설치</t>
  </si>
  <si>
    <t>유리관리비용 및 신호수배치비용</t>
  </si>
  <si>
    <t>5FE265B8752F79B7FEA05E5B50EB613930EA18</t>
  </si>
  <si>
    <t>01045FE265B8752F79B7FEA05E5B50EB613930EA18</t>
  </si>
  <si>
    <t>구조적 안전성 확보비용</t>
  </si>
  <si>
    <t>CCTV임대료 포함</t>
  </si>
  <si>
    <t>5FE265B8752F79B7FEA05E5B50EB613930EA19</t>
  </si>
  <si>
    <t>01045FE265B8752F79B7FEA05E5B50EB613930EA19</t>
  </si>
  <si>
    <t>0105  05.품질시험비</t>
  </si>
  <si>
    <t>0105</t>
  </si>
  <si>
    <t>굳지 아니한 콘크리트(레미콘 포함)</t>
  </si>
  <si>
    <t>호표 291</t>
  </si>
  <si>
    <t>58C175239C2F71507F705B029EC572</t>
  </si>
  <si>
    <t>010558C175239C2F71507F705B029EC572</t>
  </si>
  <si>
    <t>현장배합수정</t>
  </si>
  <si>
    <t>호표 292</t>
  </si>
  <si>
    <t>58C175239C2F71507F705B029EC619</t>
  </si>
  <si>
    <t>010558C175239C2F71507F705B029EC619</t>
  </si>
  <si>
    <t>온도</t>
  </si>
  <si>
    <t>호표 293</t>
  </si>
  <si>
    <t>58C175239C2F71507F705B029EC720</t>
  </si>
  <si>
    <t>010558C175239C2F71507F705B029EC720</t>
  </si>
  <si>
    <t>슬럼프 또는 슬럼프플로</t>
  </si>
  <si>
    <t>호표 294</t>
  </si>
  <si>
    <t>58C175239C2F71507F705B029EC0F1</t>
  </si>
  <si>
    <t>010558C175239C2F71507F705B029EC0F1</t>
  </si>
  <si>
    <t>공기량</t>
  </si>
  <si>
    <t>호표 295</t>
  </si>
  <si>
    <t>58C175239C2F71507F705B029EC197</t>
  </si>
  <si>
    <t>010558C175239C2F71507F705B029EC197</t>
  </si>
  <si>
    <t>용적</t>
  </si>
  <si>
    <t>호표 296</t>
  </si>
  <si>
    <t>58C175239C2F71507F705B029EC2BE</t>
  </si>
  <si>
    <t>010558C175239C2F71507F705B029EC2BE</t>
  </si>
  <si>
    <t>염화물 함유량</t>
  </si>
  <si>
    <t>호표 297</t>
  </si>
  <si>
    <t>58C175239C2F71507F705B029EC345</t>
  </si>
  <si>
    <t>010558C175239C2F71507F705B029EC345</t>
  </si>
  <si>
    <t>단위수량</t>
  </si>
  <si>
    <t>호표 298</t>
  </si>
  <si>
    <t>58C175239C2F71507F705B029ECCA2</t>
  </si>
  <si>
    <t>010558C175239C2F71507F705B029ECCA2</t>
  </si>
  <si>
    <t>압축강도(3개 한 조)</t>
  </si>
  <si>
    <t>호표 299</t>
  </si>
  <si>
    <t>58C175239C2F71507F705B029ECD48</t>
  </si>
  <si>
    <t>010558C175239C2F71507F705B029ECD48</t>
  </si>
  <si>
    <t>공시체제작</t>
  </si>
  <si>
    <t>호표 300</t>
  </si>
  <si>
    <t>58C175239C2F71507F705B029FEA6F</t>
  </si>
  <si>
    <t>010558C175239C2F71507F705B029FEA6F</t>
  </si>
  <si>
    <t>강재 파이프서포트</t>
  </si>
  <si>
    <t>평누름에 의한 압축하중</t>
  </si>
  <si>
    <t>호표 301</t>
  </si>
  <si>
    <t>58C175239C2F715105305938C4130E</t>
  </si>
  <si>
    <t>010558C175239C2F715105305938C4130E</t>
  </si>
  <si>
    <t>조립형비계 및 동바리 부재</t>
  </si>
  <si>
    <t>수직재 / 압축강도</t>
  </si>
  <si>
    <t>호표 302</t>
  </si>
  <si>
    <t>58C175239C2F71510530570AC8F3D2</t>
  </si>
  <si>
    <t>010558C175239C2F71510530570AC8F3D2</t>
  </si>
  <si>
    <t>수평재 / 휨강도</t>
  </si>
  <si>
    <t>호표 303</t>
  </si>
  <si>
    <t>58C175239C2F71510530570AC8F01E</t>
  </si>
  <si>
    <t>010558C175239C2F71510530570AC8F01E</t>
  </si>
  <si>
    <t>가새재 / 압축강도</t>
  </si>
  <si>
    <t>호표 304</t>
  </si>
  <si>
    <t>58C175239C2F71510530570AC8F125</t>
  </si>
  <si>
    <t>010558C175239C2F71510530570AC8F125</t>
  </si>
  <si>
    <t>트러스 / 휨하중</t>
  </si>
  <si>
    <t>호표 305</t>
  </si>
  <si>
    <t>58C175239C2F71510530570AC8F6A6</t>
  </si>
  <si>
    <t>010558C175239C2F71510530570AC8F6A6</t>
  </si>
  <si>
    <t>연결조인트 / 압축하중</t>
  </si>
  <si>
    <t>호표 306</t>
  </si>
  <si>
    <t>58C175239C2F71510530570AC8F74D</t>
  </si>
  <si>
    <t>010558C175239C2F71510530570AC8F74D</t>
  </si>
  <si>
    <t>연결조인트 / 인장하중</t>
  </si>
  <si>
    <t>호표 307</t>
  </si>
  <si>
    <t>58C175239C2F71510530570AC8F4F9</t>
  </si>
  <si>
    <t>010558C175239C2F71510530570AC8F4F9</t>
  </si>
  <si>
    <t>겉모양</t>
  </si>
  <si>
    <t>호표 308</t>
  </si>
  <si>
    <t>58C175239C2F7301AE9053F4FA8524</t>
  </si>
  <si>
    <t>010558C175239C2F7301AE9053F4FA8524</t>
  </si>
  <si>
    <t>치수</t>
  </si>
  <si>
    <t>호표 309</t>
  </si>
  <si>
    <t>58C175239C2F7301AE9053F4FA86CB</t>
  </si>
  <si>
    <t>010558C175239C2F7301AE9053F4FA86CB</t>
  </si>
  <si>
    <t>기건비중</t>
  </si>
  <si>
    <t>호표 310</t>
  </si>
  <si>
    <t>58C175239C2F7301AE9053F4FA87D2</t>
  </si>
  <si>
    <t>010558C175239C2F7301AE9053F4FA87D2</t>
  </si>
  <si>
    <t>압축강도</t>
  </si>
  <si>
    <t>호표 311</t>
  </si>
  <si>
    <t>58C175239C2F7301AE9053F4FA80A3</t>
  </si>
  <si>
    <t>010558C175239C2F7301AE9053F4FA80A3</t>
  </si>
  <si>
    <t>흡수율</t>
  </si>
  <si>
    <t>호표 312</t>
  </si>
  <si>
    <t>58C175239C2F7301AE9053F4FA8149</t>
  </si>
  <si>
    <t>010558C175239C2F7301AE9053F4FA8149</t>
  </si>
  <si>
    <t>점토벽돌</t>
  </si>
  <si>
    <t>호표 313</t>
  </si>
  <si>
    <t>58C175239C2F7301AE9050205C1AF4</t>
  </si>
  <si>
    <t>010558C175239C2F7301AE9050205C1AF4</t>
  </si>
  <si>
    <t>호표 314</t>
  </si>
  <si>
    <t>58C175239C2F7301AE9050205C19ED</t>
  </si>
  <si>
    <t>010558C175239C2F7301AE9050205C19ED</t>
  </si>
  <si>
    <t>호표 315</t>
  </si>
  <si>
    <t>58C175239C2F7301AE9050205C18C6</t>
  </si>
  <si>
    <t>010558C175239C2F7301AE9050205C18C6</t>
  </si>
  <si>
    <t>호표 316</t>
  </si>
  <si>
    <t>58C175239C2F7301AE9050205C1F76</t>
  </si>
  <si>
    <t>010558C175239C2F7301AE9050205C1F76</t>
  </si>
  <si>
    <t>시멘트계 액체형 방수재</t>
  </si>
  <si>
    <t>안정성</t>
  </si>
  <si>
    <t>호표 317</t>
  </si>
  <si>
    <t>58C175239C2F7302B4F05CCC521040</t>
  </si>
  <si>
    <t>010558C175239C2F7302B4F05CCC521040</t>
  </si>
  <si>
    <t>투수비</t>
  </si>
  <si>
    <t>호표 318</t>
  </si>
  <si>
    <t>58C175239C2F7302B4F05CCC521314</t>
  </si>
  <si>
    <t>010558C175239C2F7302B4F05CCC521314</t>
  </si>
  <si>
    <t>부착강도</t>
  </si>
  <si>
    <t>호표 319</t>
  </si>
  <si>
    <t>58C175239C2F7302B4F05CCC52120E</t>
  </si>
  <si>
    <t>010558C175239C2F7302B4F05CCC52120E</t>
  </si>
  <si>
    <t>물흡수계수</t>
  </si>
  <si>
    <t>호표 320</t>
  </si>
  <si>
    <t>58C175239C2F7302B4F05CCC5215C2</t>
  </si>
  <si>
    <t>010558C175239C2F7302B4F05CCC5215C2</t>
  </si>
  <si>
    <t>응결시간</t>
  </si>
  <si>
    <t>호표 321</t>
  </si>
  <si>
    <t>58C175239C2F7302B4F05CCC52143B</t>
  </si>
  <si>
    <t>010558C175239C2F7302B4F05CCC52143B</t>
  </si>
  <si>
    <t>호표 322</t>
  </si>
  <si>
    <t>58C175239C2F7302B4F05CCC52178F</t>
  </si>
  <si>
    <t>010558C175239C2F7302B4F05CCC52178F</t>
  </si>
  <si>
    <t>건설용 도막방수재</t>
  </si>
  <si>
    <t>인장성능</t>
  </si>
  <si>
    <t>호표 323</t>
  </si>
  <si>
    <t>58C175239C2F7302B4F05F801819B8</t>
  </si>
  <si>
    <t>010558C175239C2F7302B4F05F801819B8</t>
  </si>
  <si>
    <t>인열성능</t>
  </si>
  <si>
    <t>호표 324</t>
  </si>
  <si>
    <t>58C175239C2F7302B4F05F80181A5F</t>
  </si>
  <si>
    <t>010558C175239C2F7302B4F05F80181A5F</t>
  </si>
  <si>
    <t>온도의존성</t>
  </si>
  <si>
    <t>호표 325</t>
  </si>
  <si>
    <t>58C175239C2F7302B4F05F80181B65</t>
  </si>
  <si>
    <t>010558C175239C2F7302B4F05F80181B65</t>
  </si>
  <si>
    <t>가열신축성상</t>
  </si>
  <si>
    <t>호표 326</t>
  </si>
  <si>
    <t>58C175239C2F7302B4F05F80181C0C</t>
  </si>
  <si>
    <t>010558C175239C2F7302B4F05F80181C0C</t>
  </si>
  <si>
    <t>열화처리 후 인장성능</t>
  </si>
  <si>
    <t>호표 327</t>
  </si>
  <si>
    <t>58C175239C2F7302B4F05F80181D13</t>
  </si>
  <si>
    <t>010558C175239C2F7302B4F05F80181D13</t>
  </si>
  <si>
    <t>신장시 열화성상</t>
  </si>
  <si>
    <t>호표 328</t>
  </si>
  <si>
    <t>58C175239C2F7302B4F05F80181E3A</t>
  </si>
  <si>
    <t>010558C175239C2F7302B4F05F80181E3A</t>
  </si>
  <si>
    <t>부착성능</t>
  </si>
  <si>
    <t>호표 329</t>
  </si>
  <si>
    <t>58C175239C2F7302B4F05F80181FC0</t>
  </si>
  <si>
    <t>010558C175239C2F7302B4F05F80181FC0</t>
  </si>
  <si>
    <t>내피로성능</t>
  </si>
  <si>
    <t>호표 330</t>
  </si>
  <si>
    <t>58C175239C2F7302B4F05F8018105B</t>
  </si>
  <si>
    <t>010558C175239C2F7302B4F05F8018105B</t>
  </si>
  <si>
    <t>흘러내림저항</t>
  </si>
  <si>
    <t>호표 331</t>
  </si>
  <si>
    <t>58C175239C2F7302B4F05F80181162</t>
  </si>
  <si>
    <t>010558C175239C2F7302B4F05F80181162</t>
  </si>
  <si>
    <t>고형분</t>
  </si>
  <si>
    <t>호표 332</t>
  </si>
  <si>
    <t>58C175239C2F7302B4F05F80193E94</t>
  </si>
  <si>
    <t>010558C175239C2F7302B4F05F80193E94</t>
  </si>
  <si>
    <t>폴리우레아수지 도막방수재</t>
  </si>
  <si>
    <t>도포작업성, 지촉건조시간</t>
  </si>
  <si>
    <t>호표 333</t>
  </si>
  <si>
    <t>58C175239C2F7302B4F05EF946B838</t>
  </si>
  <si>
    <t>010558C175239C2F7302B4F05EF946B838</t>
  </si>
  <si>
    <t>호표 334</t>
  </si>
  <si>
    <t>58C175239C2F7302B4F05EF946BB8D</t>
  </si>
  <si>
    <t>010558C175239C2F7302B4F05EF946BB8D</t>
  </si>
  <si>
    <t>호표 335</t>
  </si>
  <si>
    <t>58C175239C2F7302B4F05EF946BAE6</t>
  </si>
  <si>
    <t>010558C175239C2F7302B4F05EF946BAE6</t>
  </si>
  <si>
    <t>호표 336</t>
  </si>
  <si>
    <t>58C175239C2F7302B4F05EF946BDBA</t>
  </si>
  <si>
    <t>010558C175239C2F7302B4F05EF946BDBA</t>
  </si>
  <si>
    <t>호표 337</t>
  </si>
  <si>
    <t>58C175239C2F7302B4F05EF946BC93</t>
  </si>
  <si>
    <t>010558C175239C2F7302B4F05EF946BC93</t>
  </si>
  <si>
    <t>호표 338</t>
  </si>
  <si>
    <t>58C175239C2F7302B4F05EF946BF68</t>
  </si>
  <si>
    <t>010558C175239C2F7302B4F05EF946BF68</t>
  </si>
  <si>
    <t>호표 339</t>
  </si>
  <si>
    <t>58C175239C2F7302B4F05EF946BE41</t>
  </si>
  <si>
    <t>010558C175239C2F7302B4F05EF946BE41</t>
  </si>
  <si>
    <t>호표 340</t>
  </si>
  <si>
    <t>58C175239C2F7302B4F05EF946B189</t>
  </si>
  <si>
    <t>010558C175239C2F7302B4F05EF946B189</t>
  </si>
  <si>
    <t>호표 341</t>
  </si>
  <si>
    <t>58C175239C2F7302B4F05EF946B0E2</t>
  </si>
  <si>
    <t>010558C175239C2F7302B4F05EF946B0E2</t>
  </si>
  <si>
    <t>내피로성</t>
  </si>
  <si>
    <t>호표 342</t>
  </si>
  <si>
    <t>58C175239C2F7302B4F05EF9475FA3</t>
  </si>
  <si>
    <t>010558C175239C2F7302B4F05EF9475FA3</t>
  </si>
  <si>
    <t>호표 343</t>
  </si>
  <si>
    <t>58C175239C2F7302B4F05EF9475E9C</t>
  </si>
  <si>
    <t>010558C175239C2F7302B4F05EF9475E9C</t>
  </si>
  <si>
    <t>경질폴리우레탄폼단열재</t>
  </si>
  <si>
    <t>겉모양 및 치수</t>
  </si>
  <si>
    <t>호표 344</t>
  </si>
  <si>
    <t>58C175239C2F73035B60519C95EEDA</t>
  </si>
  <si>
    <t>010558C175239C2F73035B60519C95EEDA</t>
  </si>
  <si>
    <t>흡수량</t>
  </si>
  <si>
    <t>호표 345</t>
  </si>
  <si>
    <t>58C175239C2F73035B60519C95ED33</t>
  </si>
  <si>
    <t>010558C175239C2F73035B60519C95ED33</t>
  </si>
  <si>
    <t>투습계수</t>
  </si>
  <si>
    <t>호표 346</t>
  </si>
  <si>
    <t>58C175239C2F73035B60519C95EC2D</t>
  </si>
  <si>
    <t>010558C175239C2F73035B60519C95EC2D</t>
  </si>
  <si>
    <t>녹</t>
  </si>
  <si>
    <t>호표 347</t>
  </si>
  <si>
    <t>58C175239C2F73035B60519C95EB06</t>
  </si>
  <si>
    <t>010558C175239C2F73035B60519C95EB06</t>
  </si>
  <si>
    <t>겉보기 밀도</t>
  </si>
  <si>
    <t>호표 348</t>
  </si>
  <si>
    <t>58C175239C2F73035B60519C95EA7F</t>
  </si>
  <si>
    <t>010558C175239C2F73035B60519C95EA7F</t>
  </si>
  <si>
    <t>열전도율</t>
  </si>
  <si>
    <t>호표 349</t>
  </si>
  <si>
    <t>58C175239C2F73035B60519C95E958</t>
  </si>
  <si>
    <t>010558C175239C2F73035B60519C95E958</t>
  </si>
  <si>
    <t>굴곡강도</t>
  </si>
  <si>
    <t>호표 350</t>
  </si>
  <si>
    <t>58C175239C2F73035B60519C95E8B2</t>
  </si>
  <si>
    <t>010558C175239C2F73035B60519C95E8B2</t>
  </si>
  <si>
    <t>호표 351</t>
  </si>
  <si>
    <t>58C175239C2F73035B60519C95E7AB</t>
  </si>
  <si>
    <t>010558C175239C2F73035B60519C95E7AB</t>
  </si>
  <si>
    <t>연소성</t>
  </si>
  <si>
    <t>호표 352</t>
  </si>
  <si>
    <t>58C175239C2F73035B60519C95E684</t>
  </si>
  <si>
    <t>010558C175239C2F73035B60519C95E684</t>
  </si>
  <si>
    <t>도자기질타일</t>
  </si>
  <si>
    <t>겉모양 및 치수(모자이크타일 제외)</t>
  </si>
  <si>
    <t>호표 353</t>
  </si>
  <si>
    <t>58C175239C2F73062E305ECBCAF843</t>
  </si>
  <si>
    <t>010558C175239C2F73062E305ECBCAF843</t>
  </si>
  <si>
    <t>뒤틀림</t>
  </si>
  <si>
    <t>호표 354</t>
  </si>
  <si>
    <t>58C175239C2F73062E305ECBCAFB17</t>
  </si>
  <si>
    <t>010558C175239C2F73062E305ECBCAFB17</t>
  </si>
  <si>
    <t>치수의 불규칙도</t>
  </si>
  <si>
    <t>호표 355</t>
  </si>
  <si>
    <t>58C175239C2F73062E305ECBCAFA70</t>
  </si>
  <si>
    <t>010558C175239C2F73062E305ECBCAFA70</t>
  </si>
  <si>
    <t>호표 356</t>
  </si>
  <si>
    <t>58C175239C2F73062E305ECBCAFDC4</t>
  </si>
  <si>
    <t>010558C175239C2F73062E305ECBCAFDC4</t>
  </si>
  <si>
    <t>내균열성(시유타일)</t>
  </si>
  <si>
    <t>호표 357</t>
  </si>
  <si>
    <t>58C175239C2F73062E305ECBCAFC3E</t>
  </si>
  <si>
    <t>010558C175239C2F73062E305ECBCAFC3E</t>
  </si>
  <si>
    <t>내마모성(바닥타일)</t>
  </si>
  <si>
    <t>호표 358</t>
  </si>
  <si>
    <t>58C175239C2F73062E305ECBCAFFF2</t>
  </si>
  <si>
    <t>010558C175239C2F73062E305ECBCAFFF2</t>
  </si>
  <si>
    <t>꺽임강도</t>
  </si>
  <si>
    <t>호표 359</t>
  </si>
  <si>
    <t>58C175239C2F73062E305ECBCAFEEB</t>
  </si>
  <si>
    <t>010558C175239C2F73062E305ECBCAFEEB</t>
  </si>
  <si>
    <t>동결융해(외장, 바닥타일)</t>
  </si>
  <si>
    <t>호표 360</t>
  </si>
  <si>
    <t>58C175239C2F73062E305ECBCAF113</t>
  </si>
  <si>
    <t>010558C175239C2F73062E305ECBCAF113</t>
  </si>
  <si>
    <t>내약품성</t>
  </si>
  <si>
    <t>호표 361</t>
  </si>
  <si>
    <t>58C175239C2F73062E305ECBCAF00D</t>
  </si>
  <si>
    <t>010558C175239C2F73062E305ECBCAF00D</t>
  </si>
  <si>
    <t>침지의 접착성, 박리성, 재질 및 개구율(구성타일)</t>
  </si>
  <si>
    <t>호표 362</t>
  </si>
  <si>
    <t>58C175239C2F73062E305ECBCB803C</t>
  </si>
  <si>
    <t>010558C175239C2F73062E305ECBCB803C</t>
  </si>
  <si>
    <t xml:space="preserve"> </t>
  </si>
  <si>
    <t>공 사 원 가 계 산 서</t>
  </si>
  <si>
    <t xml:space="preserve">공    사    명   : </t>
    <phoneticPr fontId="1" type="noConversion"/>
  </si>
  <si>
    <t>(단위:원)</t>
    <phoneticPr fontId="1" type="noConversion"/>
  </si>
  <si>
    <t xml:space="preserve">구         분 </t>
  </si>
  <si>
    <t>건      축</t>
    <phoneticPr fontId="1" type="noConversion"/>
  </si>
  <si>
    <t>기 계 설 비</t>
    <phoneticPr fontId="1" type="noConversion"/>
  </si>
  <si>
    <t>합      계</t>
    <phoneticPr fontId="1" type="noConversion"/>
  </si>
  <si>
    <t xml:space="preserve">구      성    비  </t>
    <phoneticPr fontId="1" type="noConversion"/>
  </si>
  <si>
    <t>비 고</t>
    <phoneticPr fontId="1" type="noConversion"/>
  </si>
  <si>
    <t>1. 순 공 사 원 가</t>
  </si>
  <si>
    <t xml:space="preserve"> 가. 재 료 비</t>
    <phoneticPr fontId="1" type="noConversion"/>
  </si>
  <si>
    <t xml:space="preserve">   가-1. 직접재료비</t>
  </si>
  <si>
    <t xml:space="preserve"> 나. 노 무 비</t>
  </si>
  <si>
    <t xml:space="preserve">   나-1. 직접노무비</t>
  </si>
  <si>
    <t xml:space="preserve">   나-2. 간접노무비</t>
  </si>
  <si>
    <t xml:space="preserve"> [나1]  의</t>
    <phoneticPr fontId="1" type="noConversion"/>
  </si>
  <si>
    <t>(가+나-1+다-1)금액</t>
    <phoneticPr fontId="1" type="noConversion"/>
  </si>
  <si>
    <t>다. 경     비</t>
  </si>
  <si>
    <t xml:space="preserve">   다-1. 산출경비</t>
  </si>
  <si>
    <t xml:space="preserve">   다-2. 산재보험료</t>
  </si>
  <si>
    <t xml:space="preserve"> [나]의</t>
  </si>
  <si>
    <t xml:space="preserve">   다-3. 고용보험료</t>
  </si>
  <si>
    <t xml:space="preserve">   다-4. 건강보험료</t>
  </si>
  <si>
    <t xml:space="preserve"> [나1]의</t>
  </si>
  <si>
    <t xml:space="preserve">   다-5. 노인장기요양보험</t>
  </si>
  <si>
    <t xml:space="preserve"> [다4]의</t>
  </si>
  <si>
    <t xml:space="preserve">   다-6. 연금보험료</t>
  </si>
  <si>
    <t xml:space="preserve">   다-7. 퇴직공제부금</t>
  </si>
  <si>
    <t xml:space="preserve">   다-8. 산업안전보건관리비</t>
  </si>
  <si>
    <t xml:space="preserve"> [가+나1]의</t>
  </si>
  <si>
    <t xml:space="preserve"> [가+나]의</t>
  </si>
  <si>
    <t>(([가+나-1+다-1]의)×0.02%)×년수공기(년)</t>
    <phoneticPr fontId="1" type="noConversion"/>
  </si>
  <si>
    <t xml:space="preserve"> [가+나1+다1]의</t>
  </si>
  <si>
    <t>추정가격</t>
    <phoneticPr fontId="1" type="noConversion"/>
  </si>
  <si>
    <t xml:space="preserve">   2. 일 반 관 리 비</t>
  </si>
  <si>
    <t xml:space="preserve"> [1]의</t>
  </si>
  <si>
    <t xml:space="preserve"> [1나+1다+2]의</t>
  </si>
  <si>
    <t>총    공    사    비</t>
    <phoneticPr fontId="1" type="noConversion"/>
  </si>
  <si>
    <t>직접공사비 소계</t>
    <phoneticPr fontId="1" type="noConversion"/>
  </si>
  <si>
    <t>직접공사비총괄표</t>
    <phoneticPr fontId="1" type="noConversion"/>
  </si>
  <si>
    <t>차액</t>
    <phoneticPr fontId="1" type="noConversion"/>
  </si>
  <si>
    <t>건축공사</t>
  </si>
  <si>
    <t xml:space="preserve">   다-9. 기타경비</t>
    <phoneticPr fontId="1" type="noConversion"/>
  </si>
  <si>
    <t xml:space="preserve">   다-10. 공사이행보증수수료</t>
    <phoneticPr fontId="1" type="noConversion"/>
  </si>
  <si>
    <t xml:space="preserve">   다-11. 하도급대금지금 
             보증수수료</t>
    <phoneticPr fontId="1" type="noConversion"/>
  </si>
  <si>
    <t xml:space="preserve">   다-12. 건설기계대여대금 
             지급보증서 발급금액</t>
    <phoneticPr fontId="1" type="noConversion"/>
  </si>
  <si>
    <t xml:space="preserve">   다-13. 환경보전비</t>
    <phoneticPr fontId="1" type="noConversion"/>
  </si>
  <si>
    <t>조      경</t>
    <phoneticPr fontId="1" type="noConversion"/>
  </si>
  <si>
    <t>토      목</t>
    <phoneticPr fontId="1" type="noConversion"/>
  </si>
  <si>
    <t>[ 벽오고문헌관 신축공사 ]</t>
    <phoneticPr fontId="1" type="noConversion"/>
  </si>
  <si>
    <t>01  벽오고문헌관 신축공사</t>
    <phoneticPr fontId="1" type="noConversion"/>
  </si>
  <si>
    <t>직 접  공  사  비   총  괄  표</t>
    <phoneticPr fontId="7" type="noConversion"/>
  </si>
  <si>
    <t>공 사 명 :</t>
    <phoneticPr fontId="1" type="noConversion"/>
  </si>
  <si>
    <t>(단위: 원)</t>
    <phoneticPr fontId="7" type="noConversion"/>
  </si>
  <si>
    <t>구분</t>
    <phoneticPr fontId="1" type="noConversion"/>
  </si>
  <si>
    <t>분       야</t>
    <phoneticPr fontId="1" type="noConversion"/>
  </si>
  <si>
    <t>재    료    비</t>
    <phoneticPr fontId="1" type="noConversion"/>
  </si>
  <si>
    <t>노    무    비</t>
    <phoneticPr fontId="1" type="noConversion"/>
  </si>
  <si>
    <t>경          비</t>
    <phoneticPr fontId="1" type="noConversion"/>
  </si>
  <si>
    <t>소            계</t>
    <phoneticPr fontId="1" type="noConversion"/>
  </si>
  <si>
    <t>비       고</t>
    <phoneticPr fontId="1" type="noConversion"/>
  </si>
  <si>
    <t>1-1</t>
    <phoneticPr fontId="1" type="noConversion"/>
  </si>
  <si>
    <t>직접공사비</t>
    <phoneticPr fontId="1" type="noConversion"/>
  </si>
  <si>
    <t>1-2</t>
    <phoneticPr fontId="1" type="noConversion"/>
  </si>
  <si>
    <t>1-3</t>
    <phoneticPr fontId="1" type="noConversion"/>
  </si>
  <si>
    <t>폐기물처리비</t>
    <phoneticPr fontId="1" type="noConversion"/>
  </si>
  <si>
    <t>조경공사</t>
    <phoneticPr fontId="1" type="noConversion"/>
  </si>
  <si>
    <t>2-1</t>
    <phoneticPr fontId="1" type="noConversion"/>
  </si>
  <si>
    <t>토목공사</t>
    <phoneticPr fontId="1" type="noConversion"/>
  </si>
  <si>
    <t>3-1</t>
    <phoneticPr fontId="1" type="noConversion"/>
  </si>
  <si>
    <t>3-2</t>
    <phoneticPr fontId="1" type="noConversion"/>
  </si>
  <si>
    <t>4</t>
    <phoneticPr fontId="1" type="noConversion"/>
  </si>
  <si>
    <t>기계설비공사</t>
    <phoneticPr fontId="1" type="noConversion"/>
  </si>
  <si>
    <t>4-1</t>
    <phoneticPr fontId="1" type="noConversion"/>
  </si>
  <si>
    <t>4-2</t>
    <phoneticPr fontId="1" type="noConversion"/>
  </si>
  <si>
    <t>합 계 금 액</t>
    <phoneticPr fontId="7" type="noConversion"/>
  </si>
  <si>
    <t>승강기설치</t>
    <phoneticPr fontId="1" type="noConversion"/>
  </si>
  <si>
    <t>주요자재비</t>
    <phoneticPr fontId="1" type="noConversion"/>
  </si>
  <si>
    <t>1-4</t>
    <phoneticPr fontId="1" type="noConversion"/>
  </si>
  <si>
    <t>1-5</t>
    <phoneticPr fontId="1" type="noConversion"/>
  </si>
  <si>
    <t>안전관리비</t>
    <phoneticPr fontId="1" type="noConversion"/>
  </si>
  <si>
    <t>품질시험비</t>
    <phoneticPr fontId="1" type="noConversion"/>
  </si>
  <si>
    <t>VAT별도</t>
    <phoneticPr fontId="1" type="noConversion"/>
  </si>
  <si>
    <t>승강기설치</t>
    <phoneticPr fontId="1" type="noConversion"/>
  </si>
  <si>
    <t xml:space="preserve">   다-14. 안전관리비</t>
    <phoneticPr fontId="1" type="noConversion"/>
  </si>
  <si>
    <t>직접산출</t>
    <phoneticPr fontId="1" type="noConversion"/>
  </si>
  <si>
    <t xml:space="preserve">   다-15. 품질시험비</t>
    <phoneticPr fontId="1" type="noConversion"/>
  </si>
  <si>
    <t>T.A.B 공사</t>
    <phoneticPr fontId="1" type="noConversion"/>
  </si>
  <si>
    <t>산업안전보건법</t>
  </si>
  <si>
    <t>건설기술진흥법</t>
    <phoneticPr fontId="1" type="noConversion"/>
  </si>
  <si>
    <t xml:space="preserve">   3. 이            윤</t>
    <phoneticPr fontId="1" type="noConversion"/>
  </si>
  <si>
    <t xml:space="preserve">   4. 주 요 자 재 비</t>
    <phoneticPr fontId="1" type="noConversion"/>
  </si>
  <si>
    <t>추정가격50억원</t>
    <phoneticPr fontId="1" type="noConversion"/>
  </si>
  <si>
    <t>배합설계, 구조7.버림1.무근1</t>
    <phoneticPr fontId="1" type="noConversion"/>
  </si>
  <si>
    <t>하수부담금</t>
    <phoneticPr fontId="1" type="noConversion"/>
  </si>
  <si>
    <t xml:space="preserve"> </t>
    <phoneticPr fontId="1" type="noConversion"/>
  </si>
  <si>
    <t>벽오고문헌관(가칭) 신축공사 - 건축(+조경.토목.기계)</t>
    <phoneticPr fontId="1" type="noConversion"/>
  </si>
  <si>
    <t>부대비용</t>
    <phoneticPr fontId="1" type="noConversion"/>
  </si>
  <si>
    <t>하수원인자부담금</t>
    <phoneticPr fontId="1" type="noConversion"/>
  </si>
  <si>
    <t xml:space="preserve">   6. T.A.B 공사</t>
    <phoneticPr fontId="1" type="noConversion"/>
  </si>
  <si>
    <t xml:space="preserve">   5. 폐기물  처리비 </t>
    <phoneticPr fontId="1" type="noConversion"/>
  </si>
  <si>
    <t xml:space="preserve">   7. 총      원      가</t>
    <phoneticPr fontId="1" type="noConversion"/>
  </si>
  <si>
    <t xml:space="preserve">   8. 부 가 가 치 세</t>
    <phoneticPr fontId="1" type="noConversion"/>
  </si>
  <si>
    <t xml:space="preserve">   9. 도   급    금    액</t>
    <phoneticPr fontId="1" type="noConversion"/>
  </si>
  <si>
    <t xml:space="preserve">  10. 분      담      금</t>
    <phoneticPr fontId="1" type="noConversion"/>
  </si>
  <si>
    <t xml:space="preserve"> [1+2+3+4+5+6]</t>
    <phoneticPr fontId="1" type="noConversion"/>
  </si>
  <si>
    <t xml:space="preserve"> [7+8]</t>
    <phoneticPr fontId="1" type="noConversion"/>
  </si>
  <si>
    <t xml:space="preserve"> [7]의</t>
    <phoneticPr fontId="1" type="noConversion"/>
  </si>
  <si>
    <t>발주청</t>
    <phoneticPr fontId="1" type="noConversion"/>
  </si>
  <si>
    <t>추정가격 50억~100억</t>
    <phoneticPr fontId="1" type="noConversion"/>
  </si>
  <si>
    <t>1.100 x 2.200 = 2.420</t>
    <phoneticPr fontId="1" type="noConversion"/>
  </si>
  <si>
    <t>벽, 포천석 30mm</t>
    <phoneticPr fontId="1" type="noConversion"/>
  </si>
  <si>
    <t>바닥, 포천석 30mm, 모르타르 30mm</t>
    <phoneticPr fontId="1" type="noConversion"/>
  </si>
  <si>
    <t>바닥, 포천석 30mm, 모르타르 70mm</t>
    <phoneticPr fontId="1" type="noConversion"/>
  </si>
  <si>
    <t>디딤판, 포천석 280*30mm, 모르타르 30mm</t>
    <phoneticPr fontId="1" type="noConversion"/>
  </si>
  <si>
    <t>챌판, 포천석 20mm, 모르타르 15mm</t>
    <phoneticPr fontId="1" type="noConversion"/>
  </si>
  <si>
    <t>벽, 포천석 30mm/외벽</t>
    <phoneticPr fontId="1" type="noConversion"/>
  </si>
  <si>
    <t>벽, 포천석 50mm/외벽</t>
    <phoneticPr fontId="1" type="noConversion"/>
  </si>
  <si>
    <t>벽, 포천석 30mm</t>
    <phoneticPr fontId="1" type="noConversion"/>
  </si>
  <si>
    <t>포천석 ㄱ- W500*100mm</t>
  </si>
  <si>
    <t>포천석 W680*60~40mm</t>
  </si>
  <si>
    <t>포천석 W630*80mm</t>
  </si>
  <si>
    <t>포천석 W1070*80mm</t>
  </si>
  <si>
    <t>포천석 W320*60mm</t>
  </si>
  <si>
    <t>포천석 Φ800, H:570 T:80mm</t>
  </si>
  <si>
    <t>포천석 Φ700, H:100 T:80mm</t>
  </si>
  <si>
    <t>포천석 Φ620, H:60 T:80mm</t>
  </si>
  <si>
    <t>포천석 Φ700, H:80 T:80mm</t>
  </si>
  <si>
    <t>버너,포천석T30*W210,본드</t>
  </si>
  <si>
    <t>버너,포천석T30*W230,본드</t>
  </si>
  <si>
    <t>버너,포천석T30*W300,본드</t>
  </si>
  <si>
    <t>버너,포천석T60*W500,본드</t>
  </si>
  <si>
    <t>버너,포천석T30*W100/(홀/계단실-오픈부)</t>
  </si>
  <si>
    <t>버너,포천석T60*H100/B1-하단</t>
  </si>
  <si>
    <t>버너,포천석T100*H200-50*120/B1,1F-중앙/A80-2</t>
  </si>
  <si>
    <t>버너,포천석T100*H250-40*150/파라펫-외측하단/A80-2</t>
  </si>
  <si>
    <t>버너,포천석T100*W110-70*70모따기/파라펫-외측상단</t>
  </si>
  <si>
    <t>버너,포천석T60*H150/파라펫-외측상단</t>
  </si>
  <si>
    <t>버너,포천석T80*H100/옥탑-상단</t>
  </si>
  <si>
    <t>버너,포천석L-T50*W220*H160</t>
  </si>
  <si>
    <t>버너,포천석L-T50*W220*H200</t>
  </si>
  <si>
    <t>버너,포천석-T80*W300</t>
  </si>
  <si>
    <t>버너,포천석L-T60*W250~300*H340</t>
  </si>
  <si>
    <t>버너,포천석L-T70*W150*H740</t>
  </si>
  <si>
    <t>걸레받이, 포천석 75*20mm</t>
  </si>
  <si>
    <t>16인승-60m/min-3stop(MRL)
스텐레스에칭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</si>
</sst>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0.000%"/>
    <numFmt numFmtId="179" formatCode="mm&quot;월&quot;\ dd&quot;일&quot;"/>
    <numFmt numFmtId="180" formatCode="#,##0.000"/>
    <numFmt numFmtId="181" formatCode="_ * #,##0_ ;_ * \-#,##0_ ;_ * &quot;-&quot;_ ;_ @_ "/>
    <numFmt numFmtId="182" formatCode="&quot;₩&quot;\!\$#\!\,##0_);[Red]&quot;₩&quot;\!\(&quot;₩&quot;\!\$#\!\,##0&quot;₩&quot;\!\)"/>
    <numFmt numFmtId="183" formatCode="0.0"/>
    <numFmt numFmtId="184" formatCode="_ * #,##0.00_ ;_ * &quot;₩&quot;&quot;₩&quot;&quot;₩&quot;&quot;₩&quot;&quot;₩&quot;&quot;₩&quot;&quot;₩&quot;\-#,##0.00_ ;_ * &quot;-&quot;??_ ;_ @_ "/>
    <numFmt numFmtId="185" formatCode="&quot;₩&quot;#,##0;[Red]&quot;₩&quot;&quot;₩&quot;&quot;₩&quot;&quot;₩&quot;&quot;₩&quot;&quot;₩&quot;&quot;₩&quot;&quot;₩&quot;\-#,##0"/>
    <numFmt numFmtId="186" formatCode="_-* #,##0.0_-;\-* #,##0.0_-;_-* &quot;-&quot;??_-;_-@_-"/>
    <numFmt numFmtId="187" formatCode="_-* #,##0_-;\-* #,##0_-;_-* &quot;-&quot;??_-;_-@_-"/>
    <numFmt numFmtId="188" formatCode="#.00"/>
    <numFmt numFmtId="189" formatCode="#."/>
    <numFmt numFmtId="190" formatCode="_-* #,##0.0_-;&quot;₩&quot;\!\-* #,##0.0_-;_-* &quot;-&quot;_-;_-@_-"/>
    <numFmt numFmtId="191" formatCode="#,##0;&quot;-&quot;#,##0"/>
    <numFmt numFmtId="192" formatCode="_(* #,##0_);_(* \(#,##0\);_(* &quot;-&quot;_);_(@_)"/>
    <numFmt numFmtId="193" formatCode="_(* #,##0_);_(* &quot;₩&quot;\!\(#,##0&quot;₩&quot;\!\);_(* &quot;-&quot;_);_(@_)"/>
    <numFmt numFmtId="194" formatCode="0.000"/>
    <numFmt numFmtId="195" formatCode="&quot;$&quot;#,##0.00_);\(&quot;$&quot;#,##0.00\)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%#.00"/>
    <numFmt numFmtId="199" formatCode="#,##0\ &quot;F&quot;;[Red]\-#,##0\ &quot;F&quot;"/>
    <numFmt numFmtId="200" formatCode="_ * #,##0.00_ ;_ * \-#,##0.00_ ;_ * &quot;-&quot;??_ ;_ @_ "/>
    <numFmt numFmtId="201" formatCode="#,##0.00\ &quot;F&quot;;[Red]\-#,##0.00\ &quot;F&quot;"/>
    <numFmt numFmtId="202" formatCode="#,##0."/>
    <numFmt numFmtId="203" formatCode="&quot;₩&quot;#,##0.00;&quot;₩&quot;\-#,##0.00"/>
    <numFmt numFmtId="204" formatCode="#\!\,##0\!.000000000000000000000_ "/>
    <numFmt numFmtId="205" formatCode="&quot;$&quot;#,##0;[Red]\-&quot;$&quot;#,##0"/>
    <numFmt numFmtId="206" formatCode="#\!\,##0\!.000000_);[Red]&quot;₩&quot;\!\(#\!\,##0\!.000000&quot;₩&quot;\!\)"/>
    <numFmt numFmtId="207" formatCode="\$#.00"/>
    <numFmt numFmtId="208" formatCode="\$#."/>
    <numFmt numFmtId="209" formatCode="_-[$€-2]* #,##0.00_-;&quot;₩&quot;\!\-[$€-2]* #,##0.00_-;_-[$€-2]* &quot;-&quot;??_-"/>
    <numFmt numFmtId="210" formatCode="#,##0.0000;[Red]\-#,##0.0000"/>
    <numFmt numFmtId="211" formatCode="_ &quot;₩&quot;* #,##0.00_ ;_ &quot;₩&quot;* &quot;₩&quot;&quot;₩&quot;&quot;₩&quot;&quot;₩&quot;&quot;₩&quot;\-#,##0.00_ ;_ &quot;₩&quot;* &quot;-&quot;??_ ;_ @_ "/>
    <numFmt numFmtId="212" formatCode="_ * #\!\,##0_ ;_ * &quot;₩&quot;\!\-#\!\,##0_ ;_ * &quot;-&quot;_ ;_ @_ "/>
    <numFmt numFmtId="213" formatCode="_ * #\!\,##0\!.00_ ;_ * &quot;₩&quot;\!\-#\!\,##0\!.00_ ;_ * &quot;-&quot;??_ ;_ @_ "/>
    <numFmt numFmtId="214" formatCode="#,##0.00&quot;?_);\(#,##0.00&quot;&quot;?&quot;\)"/>
    <numFmt numFmtId="215" formatCode="#,##0\ &quot;DM&quot;;[Red]\-#,##0\ &quot;DM&quot;"/>
    <numFmt numFmtId="216" formatCode="#,##0.00\ &quot;DM&quot;;[Red]\-#,##0.00\ &quot;DM&quot;"/>
    <numFmt numFmtId="217" formatCode="&quot;₩&quot;#,##0;&quot;₩&quot;&quot;₩&quot;&quot;₩&quot;&quot;₩&quot;\-#,##0"/>
    <numFmt numFmtId="218" formatCode="yyyy\.mm\.dd"/>
    <numFmt numFmtId="219" formatCode="_(&quot;RM&quot;* #,##0.00_);_(&quot;RM&quot;* \(#,##0.00\);_(&quot;RM&quot;* &quot;-&quot;??_);_(@_)"/>
    <numFmt numFmtId="220" formatCode="&quot;US$&quot;#,##0_);\(&quot;US$&quot;#,##0\)"/>
    <numFmt numFmtId="221" formatCode="\(\+\)#,##0\ ;\(\-\)#,##0\ "/>
    <numFmt numFmtId="222" formatCode="\(\+\)#,##0\ ;\(\-\)#,##0"/>
    <numFmt numFmtId="223" formatCode="?/?#"/>
    <numFmt numFmtId="224" formatCode="[Red]#,##0"/>
    <numFmt numFmtId="225" formatCode="#,##0;[Red]&quot;-&quot;#,##0"/>
    <numFmt numFmtId="226" formatCode="#,##0;\-#,##0.00"/>
    <numFmt numFmtId="227" formatCode="#\!\,##0;&quot;₩&quot;\!\-#\!\,##0\!.00"/>
    <numFmt numFmtId="228" formatCode="&quot;₩&quot;#,##0;[Red]&quot;₩&quot;&quot;₩&quot;&quot;₩&quot;&quot;₩&quot;\-#,##0"/>
    <numFmt numFmtId="229" formatCode="&quot;US$&quot;#,##0_);[Red]\(&quot;US$&quot;#,##0\)"/>
    <numFmt numFmtId="230" formatCode="#,###,###.0"/>
    <numFmt numFmtId="231" formatCode="#,##0\ \ ;\-#,##0"/>
    <numFmt numFmtId="232" formatCode="0.00%\ "/>
    <numFmt numFmtId="233" formatCode="#,##0\ ;[Red]&quot;-&quot;#,##0\ "/>
    <numFmt numFmtId="234" formatCode="* #,##0\ ;[Red]* &quot;-&quot;#,##0\ "/>
    <numFmt numFmtId="235" formatCode="#,##0.####;[Red]&quot;-&quot;#,##0.####"/>
    <numFmt numFmtId="236" formatCode="_-* #,##0.00_-;&quot;₩&quot;&quot;₩&quot;\-* #,##0.00_-;_-* &quot;-&quot;??_-;_-@_-"/>
    <numFmt numFmtId="237" formatCode="_-&quot;₩&quot;* #,##0.00_-;&quot;₩&quot;&quot;₩&quot;\-&quot;₩&quot;* #,##0.00_-;_-&quot;₩&quot;* &quot;-&quot;??_-;_-@_-"/>
    <numFmt numFmtId="238" formatCode="&quot;₩&quot;#,##0.00;&quot;₩&quot;&quot;₩&quot;&quot;₩&quot;&quot;₩&quot;\-#,##0.00"/>
    <numFmt numFmtId="239" formatCode="#,##0_ "/>
    <numFmt numFmtId="240" formatCode="#000"/>
    <numFmt numFmtId="241" formatCode="#00&quot;-&quot;0000"/>
    <numFmt numFmtId="242" formatCode="##00"/>
    <numFmt numFmtId="243" formatCode="000&quot;-&quot;0000"/>
    <numFmt numFmtId="244" formatCode="00##"/>
  </numFmts>
  <fonts count="10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b/>
      <sz val="12"/>
      <color rgb="FF7030A0"/>
      <name val="굴림"/>
      <family val="3"/>
      <charset val="129"/>
    </font>
    <font>
      <b/>
      <u val="double"/>
      <sz val="2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18"/>
      <name val="맑은 고딕"/>
      <family val="3"/>
      <charset val="129"/>
    </font>
    <font>
      <b/>
      <sz val="18"/>
      <name val="맑은 고딕"/>
      <family val="3"/>
      <charset val="129"/>
    </font>
    <font>
      <b/>
      <sz val="16"/>
      <name val="맑은 고딕"/>
      <family val="3"/>
      <charset val="129"/>
    </font>
    <font>
      <sz val="16"/>
      <name val="맑은 고딕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b/>
      <sz val="10"/>
      <name val="Gulim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0"/>
      <name val="MS Serif"/>
      <family val="1"/>
    </font>
    <font>
      <sz val="11"/>
      <name val="??"/>
      <family val="3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9"/>
      <color indexed="8"/>
      <name val="굴림체"/>
      <family val="3"/>
      <charset val="129"/>
    </font>
    <font>
      <u/>
      <sz val="8.25"/>
      <color indexed="36"/>
      <name val="바탕체"/>
      <family val="1"/>
      <charset val="129"/>
    </font>
    <font>
      <sz val="9"/>
      <name val="MS Sans Serif"/>
      <family val="2"/>
    </font>
    <font>
      <sz val="11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 val="double"/>
      <sz val="24"/>
      <name val="맑은 고딕"/>
      <family val="3"/>
      <charset val="129"/>
    </font>
    <font>
      <b/>
      <sz val="9"/>
      <color indexed="8"/>
      <name val="굴림체"/>
      <family val="3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2"/>
      <name val="굴림"/>
      <family val="3"/>
      <charset val="129"/>
    </font>
    <font>
      <b/>
      <sz val="12"/>
      <name val="맑은 고딕"/>
      <family val="3"/>
      <charset val="129"/>
    </font>
    <font>
      <b/>
      <sz val="22"/>
      <name val="맑은 고딕"/>
      <family val="3"/>
      <charset val="129"/>
    </font>
    <font>
      <sz val="12"/>
      <name val="맑은 고딕"/>
      <family val="3"/>
      <charset val="129"/>
    </font>
    <font>
      <b/>
      <sz val="15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Univers (WN)"/>
      <family val="2"/>
    </font>
    <font>
      <sz val="10"/>
      <color rgb="FFFF0000"/>
      <name val="굴림"/>
      <family val="3"/>
      <charset val="129"/>
    </font>
    <font>
      <b/>
      <sz val="12"/>
      <color theme="0" tint="-0.499984740745262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3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/>
      <diagonal/>
    </border>
  </borders>
  <cellStyleXfs count="990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4" fillId="0" borderId="19">
      <alignment horizontal="center"/>
    </xf>
    <xf numFmtId="0" fontId="25" fillId="0" borderId="17">
      <alignment horizontal="centerContinuous" vertical="center"/>
    </xf>
    <xf numFmtId="3" fontId="26" fillId="0" borderId="16"/>
    <xf numFmtId="177" fontId="27" fillId="0" borderId="0">
      <alignment vertical="center"/>
    </xf>
    <xf numFmtId="4" fontId="27" fillId="0" borderId="0">
      <alignment vertical="center"/>
    </xf>
    <xf numFmtId="180" fontId="27" fillId="0" borderId="0">
      <alignment vertical="center"/>
    </xf>
    <xf numFmtId="3" fontId="27" fillId="0" borderId="0">
      <alignment vertical="center"/>
    </xf>
    <xf numFmtId="24" fontId="24" fillId="0" borderId="0" applyFont="0" applyFill="0" applyBorder="0" applyAlignment="0" applyProtection="0"/>
    <xf numFmtId="181" fontId="26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30" fillId="0" borderId="0" applyFont="0" applyFill="0" applyBorder="0" applyAlignment="0" applyProtection="0"/>
    <xf numFmtId="0" fontId="30" fillId="0" borderId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/>
    <xf numFmtId="0" fontId="32" fillId="0" borderId="0"/>
    <xf numFmtId="0" fontId="27" fillId="0" borderId="0"/>
    <xf numFmtId="0" fontId="31" fillId="0" borderId="0" applyFont="0" applyFill="0" applyBorder="0" applyAlignment="0" applyProtection="0"/>
    <xf numFmtId="0" fontId="32" fillId="0" borderId="0"/>
    <xf numFmtId="0" fontId="31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7" fillId="0" borderId="0"/>
    <xf numFmtId="0" fontId="27" fillId="0" borderId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7" fillId="0" borderId="0"/>
    <xf numFmtId="181" fontId="2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 applyFont="0" applyFill="0" applyBorder="0" applyAlignment="0" applyProtection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27" fillId="0" borderId="0"/>
    <xf numFmtId="0" fontId="27" fillId="0" borderId="0"/>
    <xf numFmtId="0" fontId="30" fillId="0" borderId="0"/>
    <xf numFmtId="0" fontId="30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184" fontId="27" fillId="0" borderId="0" applyFont="0" applyFill="0" applyBorder="0" applyAlignment="0" applyProtection="0"/>
    <xf numFmtId="185" fontId="30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27" fillId="0" borderId="0"/>
    <xf numFmtId="0" fontId="6" fillId="0" borderId="0"/>
    <xf numFmtId="0" fontId="30" fillId="0" borderId="0"/>
    <xf numFmtId="0" fontId="33" fillId="0" borderId="0"/>
    <xf numFmtId="0" fontId="30" fillId="0" borderId="0"/>
    <xf numFmtId="0" fontId="30" fillId="0" borderId="0"/>
    <xf numFmtId="0" fontId="3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27" fillId="0" borderId="0"/>
    <xf numFmtId="0" fontId="27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2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27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1" fontId="27" fillId="0" borderId="0" applyFont="0" applyFill="0" applyBorder="0" applyAlignment="0" applyProtection="0"/>
    <xf numFmtId="0" fontId="31" fillId="0" borderId="0"/>
    <xf numFmtId="0" fontId="27" fillId="0" borderId="0"/>
    <xf numFmtId="0" fontId="3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31" fillId="0" borderId="0" applyFont="0" applyFill="0" applyBorder="0" applyAlignment="0" applyProtection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4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5" fillId="0" borderId="0"/>
    <xf numFmtId="179" fontId="6" fillId="0" borderId="0" applyFont="0" applyFill="0" applyBorder="0" applyProtection="0">
      <alignment vertical="center"/>
    </xf>
    <xf numFmtId="186" fontId="6" fillId="0" borderId="0">
      <alignment vertical="center"/>
    </xf>
    <xf numFmtId="187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88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9" fontId="34" fillId="0" borderId="0">
      <protection locked="0"/>
    </xf>
    <xf numFmtId="181" fontId="36" fillId="0" borderId="0" applyFont="0" applyFill="0" applyBorder="0" applyAlignment="0" applyProtection="0"/>
    <xf numFmtId="181" fontId="37" fillId="0" borderId="16">
      <alignment vertical="center"/>
    </xf>
    <xf numFmtId="9" fontId="25" fillId="0" borderId="0">
      <alignment vertical="center"/>
    </xf>
    <xf numFmtId="3" fontId="26" fillId="0" borderId="16"/>
    <xf numFmtId="0" fontId="25" fillId="0" borderId="0">
      <alignment vertical="center"/>
    </xf>
    <xf numFmtId="3" fontId="26" fillId="0" borderId="16"/>
    <xf numFmtId="10" fontId="25" fillId="0" borderId="0">
      <alignment vertical="center"/>
    </xf>
    <xf numFmtId="0" fontId="25" fillId="0" borderId="0">
      <alignment vertical="center"/>
    </xf>
    <xf numFmtId="190" fontId="6" fillId="0" borderId="0">
      <alignment vertical="center"/>
    </xf>
    <xf numFmtId="191" fontId="27" fillId="0" borderId="0">
      <alignment vertical="center"/>
    </xf>
    <xf numFmtId="0" fontId="38" fillId="0" borderId="0">
      <alignment horizontal="center" vertical="center"/>
    </xf>
    <xf numFmtId="0" fontId="28" fillId="0" borderId="0"/>
    <xf numFmtId="0" fontId="38" fillId="0" borderId="0">
      <alignment horizontal="center" vertical="center"/>
    </xf>
    <xf numFmtId="0" fontId="38" fillId="0" borderId="0">
      <alignment horizontal="center" vertical="center"/>
    </xf>
    <xf numFmtId="192" fontId="27" fillId="0" borderId="0">
      <alignment horizontal="center" vertical="center"/>
    </xf>
    <xf numFmtId="41" fontId="27" fillId="0" borderId="0">
      <alignment horizontal="center" vertical="center"/>
    </xf>
    <xf numFmtId="192" fontId="27" fillId="0" borderId="0">
      <alignment horizontal="center" vertical="center"/>
    </xf>
    <xf numFmtId="41" fontId="27" fillId="0" borderId="0">
      <alignment horizontal="center" vertical="center"/>
    </xf>
    <xf numFmtId="193" fontId="27" fillId="0" borderId="0">
      <alignment horizontal="center" vertical="center"/>
    </xf>
    <xf numFmtId="194" fontId="39" fillId="0" borderId="0">
      <alignment horizontal="center" vertical="center"/>
    </xf>
    <xf numFmtId="0" fontId="28" fillId="0" borderId="0"/>
    <xf numFmtId="3" fontId="40" fillId="0" borderId="20">
      <alignment horizontal="right" vertical="center"/>
    </xf>
    <xf numFmtId="3" fontId="40" fillId="0" borderId="20">
      <alignment horizontal="right" vertical="center"/>
    </xf>
    <xf numFmtId="0" fontId="28" fillId="0" borderId="0"/>
    <xf numFmtId="0" fontId="30" fillId="0" borderId="0" applyNumberFormat="0" applyFill="0" applyBorder="0" applyAlignment="0" applyProtection="0"/>
    <xf numFmtId="2" fontId="40" fillId="0" borderId="20">
      <alignment horizontal="right" vertical="center"/>
    </xf>
    <xf numFmtId="0" fontId="34" fillId="0" borderId="0">
      <protection locked="0"/>
    </xf>
    <xf numFmtId="0" fontId="3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95" fontId="28" fillId="8" borderId="21">
      <alignment horizontal="center" vertical="center"/>
    </xf>
    <xf numFmtId="0" fontId="34" fillId="0" borderId="0">
      <protection locked="0"/>
    </xf>
    <xf numFmtId="0" fontId="43" fillId="0" borderId="0" applyFont="0" applyFill="0" applyBorder="0" applyAlignment="0" applyProtection="0"/>
    <xf numFmtId="196" fontId="44" fillId="0" borderId="0" applyFont="0" applyFill="0" applyBorder="0" applyAlignment="0" applyProtection="0"/>
    <xf numFmtId="19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43" fillId="0" borderId="0" applyFont="0" applyFill="0" applyBorder="0" applyAlignment="0" applyProtection="0"/>
    <xf numFmtId="0" fontId="34" fillId="0" borderId="0">
      <protection locked="0"/>
    </xf>
    <xf numFmtId="0" fontId="43" fillId="0" borderId="0" applyFont="0" applyFill="0" applyBorder="0" applyAlignment="0" applyProtection="0"/>
    <xf numFmtId="197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98" fontId="34" fillId="0" borderId="0">
      <protection locked="0"/>
    </xf>
    <xf numFmtId="0" fontId="24" fillId="0" borderId="0"/>
    <xf numFmtId="0" fontId="43" fillId="0" borderId="0"/>
    <xf numFmtId="0" fontId="45" fillId="0" borderId="0" applyFont="0" applyFill="0" applyBorder="0" applyAlignment="0" applyProtection="0"/>
    <xf numFmtId="181" fontId="44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00" fontId="44" fillId="0" borderId="0" applyFont="0" applyFill="0" applyBorder="0" applyAlignment="0" applyProtection="0"/>
    <xf numFmtId="201" fontId="6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43" fillId="0" borderId="0" applyFont="0" applyFill="0" applyBorder="0" applyAlignment="0" applyProtection="0"/>
    <xf numFmtId="4" fontId="34" fillId="0" borderId="0">
      <protection locked="0"/>
    </xf>
    <xf numFmtId="202" fontId="34" fillId="0" borderId="0">
      <protection locked="0"/>
    </xf>
    <xf numFmtId="0" fontId="30" fillId="0" borderId="0"/>
    <xf numFmtId="0" fontId="46" fillId="0" borderId="0"/>
    <xf numFmtId="0" fontId="46" fillId="0" borderId="0"/>
    <xf numFmtId="0" fontId="47" fillId="0" borderId="0"/>
    <xf numFmtId="0" fontId="43" fillId="0" borderId="0"/>
    <xf numFmtId="0" fontId="44" fillId="0" borderId="0"/>
    <xf numFmtId="0" fontId="30" fillId="0" borderId="0"/>
    <xf numFmtId="0" fontId="6" fillId="0" borderId="0" applyFill="0" applyBorder="0" applyAlignment="0"/>
    <xf numFmtId="0" fontId="48" fillId="0" borderId="0"/>
    <xf numFmtId="0" fontId="34" fillId="0" borderId="22">
      <protection locked="0"/>
    </xf>
    <xf numFmtId="0" fontId="49" fillId="9" borderId="19">
      <alignment horizontal="center" wrapText="1"/>
    </xf>
    <xf numFmtId="4" fontId="34" fillId="0" borderId="0">
      <protection locked="0"/>
    </xf>
    <xf numFmtId="3" fontId="24" fillId="0" borderId="0" applyFont="0" applyFill="0" applyBorder="0" applyAlignment="0" applyProtection="0"/>
    <xf numFmtId="0" fontId="37" fillId="0" borderId="0"/>
    <xf numFmtId="0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31" fillId="0" borderId="0" applyFont="0" applyFill="0" applyBorder="0" applyAlignment="0" applyProtection="0"/>
    <xf numFmtId="0" fontId="34" fillId="0" borderId="0">
      <protection locked="0"/>
    </xf>
    <xf numFmtId="0" fontId="24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37" fillId="0" borderId="0"/>
    <xf numFmtId="205" fontId="51" fillId="0" borderId="0">
      <protection locked="0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206" fontId="37" fillId="0" borderId="0"/>
    <xf numFmtId="207" fontId="34" fillId="0" borderId="0">
      <protection locked="0"/>
    </xf>
    <xf numFmtId="208" fontId="34" fillId="0" borderId="0">
      <protection locked="0"/>
    </xf>
    <xf numFmtId="0" fontId="52" fillId="0" borderId="0" applyNumberFormat="0" applyAlignment="0">
      <alignment horizontal="left"/>
    </xf>
    <xf numFmtId="209" fontId="53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5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54" fillId="0" borderId="0">
      <protection locked="0"/>
    </xf>
    <xf numFmtId="186" fontId="30" fillId="0" borderId="0"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181" fontId="27" fillId="0" borderId="0" applyFont="0" applyFill="0" applyBorder="0" applyAlignment="0" applyProtection="0"/>
    <xf numFmtId="38" fontId="56" fillId="2" borderId="0" applyNumberFormat="0" applyBorder="0" applyAlignment="0" applyProtection="0"/>
    <xf numFmtId="3" fontId="25" fillId="0" borderId="23">
      <alignment horizontal="right" vertical="center"/>
    </xf>
    <xf numFmtId="4" fontId="25" fillId="0" borderId="23">
      <alignment horizontal="right" vertical="center"/>
    </xf>
    <xf numFmtId="0" fontId="57" fillId="0" borderId="0">
      <alignment horizontal="left"/>
    </xf>
    <xf numFmtId="0" fontId="58" fillId="0" borderId="24" applyNumberFormat="0" applyAlignment="0" applyProtection="0">
      <alignment horizontal="left" vertical="center"/>
    </xf>
    <xf numFmtId="0" fontId="58" fillId="0" borderId="25">
      <alignment horizontal="left" vertical="center"/>
    </xf>
    <xf numFmtId="0" fontId="59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210" fontId="28" fillId="0" borderId="0">
      <protection locked="0"/>
    </xf>
    <xf numFmtId="210" fontId="28" fillId="0" borderId="0">
      <protection locked="0"/>
    </xf>
    <xf numFmtId="0" fontId="60" fillId="0" borderId="26" applyNumberFormat="0" applyFill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10" fontId="56" fillId="2" borderId="16" applyNumberFormat="0" applyBorder="0" applyAlignment="0" applyProtection="0"/>
    <xf numFmtId="181" fontId="26" fillId="0" borderId="0" applyFont="0" applyFill="0" applyBorder="0" applyAlignment="0" applyProtection="0"/>
    <xf numFmtId="0" fontId="6" fillId="0" borderId="27">
      <protection locked="0"/>
    </xf>
    <xf numFmtId="211" fontId="6" fillId="0" borderId="0" applyFont="0" applyFill="0" applyBorder="0" applyAlignment="0" applyProtection="0"/>
    <xf numFmtId="212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0" fontId="62" fillId="0" borderId="27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37" fontId="63" fillId="0" borderId="0"/>
    <xf numFmtId="0" fontId="26" fillId="0" borderId="28" applyNumberFormat="0" applyFont="0" applyBorder="0" applyProtection="0">
      <alignment horizontal="center" vertical="center"/>
    </xf>
    <xf numFmtId="0" fontId="30" fillId="0" borderId="0" applyNumberFormat="0" applyFill="0" applyBorder="0" applyAlignment="0" applyProtection="0"/>
    <xf numFmtId="214" fontId="2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30" fillId="0" borderId="0"/>
    <xf numFmtId="0" fontId="30" fillId="0" borderId="0"/>
    <xf numFmtId="0" fontId="38" fillId="0" borderId="0">
      <protection locked="0"/>
    </xf>
    <xf numFmtId="10" fontId="30" fillId="0" borderId="0" applyFont="0" applyFill="0" applyBorder="0" applyAlignment="0" applyProtection="0"/>
    <xf numFmtId="0" fontId="38" fillId="0" borderId="0">
      <protection locked="0"/>
    </xf>
    <xf numFmtId="30" fontId="65" fillId="0" borderId="0" applyNumberFormat="0" applyFill="0" applyBorder="0" applyAlignment="0" applyProtection="0">
      <alignment horizontal="left"/>
    </xf>
    <xf numFmtId="181" fontId="26" fillId="0" borderId="0" applyFont="0" applyFill="0" applyBorder="0" applyAlignment="0" applyProtection="0"/>
    <xf numFmtId="0" fontId="24" fillId="0" borderId="0"/>
    <xf numFmtId="0" fontId="66" fillId="0" borderId="0">
      <alignment horizontal="center" vertical="center"/>
    </xf>
    <xf numFmtId="0" fontId="62" fillId="0" borderId="0"/>
    <xf numFmtId="40" fontId="67" fillId="0" borderId="0" applyBorder="0">
      <alignment horizontal="right"/>
    </xf>
    <xf numFmtId="0" fontId="30" fillId="0" borderId="0"/>
    <xf numFmtId="49" fontId="68" fillId="0" borderId="0" applyFill="0" applyBorder="0" applyProtection="0">
      <alignment horizontal="centerContinuous" vertical="center"/>
    </xf>
    <xf numFmtId="0" fontId="69" fillId="0" borderId="0" applyFill="0" applyBorder="0" applyProtection="0">
      <alignment horizontal="centerContinuous" vertical="center"/>
    </xf>
    <xf numFmtId="0" fontId="28" fillId="2" borderId="0" applyFill="0" applyBorder="0" applyProtection="0">
      <alignment horizontal="center" vertical="center"/>
    </xf>
    <xf numFmtId="210" fontId="28" fillId="0" borderId="29">
      <protection locked="0"/>
    </xf>
    <xf numFmtId="0" fontId="70" fillId="0" borderId="30">
      <alignment horizontal="left"/>
    </xf>
    <xf numFmtId="37" fontId="56" fillId="10" borderId="0" applyNumberFormat="0" applyBorder="0" applyAlignment="0" applyProtection="0"/>
    <xf numFmtId="37" fontId="56" fillId="0" borderId="0"/>
    <xf numFmtId="3" fontId="71" fillId="0" borderId="26" applyProtection="0"/>
    <xf numFmtId="215" fontId="24" fillId="0" borderId="0" applyFont="0" applyFill="0" applyBorder="0" applyAlignment="0" applyProtection="0"/>
    <xf numFmtId="216" fontId="24" fillId="0" borderId="0" applyFont="0" applyFill="0" applyBorder="0" applyAlignment="0" applyProtection="0"/>
    <xf numFmtId="185" fontId="30" fillId="0" borderId="0" applyFont="0" applyFill="0" applyBorder="0" applyAlignment="0" applyProtection="0"/>
    <xf numFmtId="0" fontId="72" fillId="0" borderId="0">
      <protection locked="0"/>
    </xf>
    <xf numFmtId="38" fontId="28" fillId="0" borderId="0"/>
    <xf numFmtId="217" fontId="27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4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197" fontId="6" fillId="0" borderId="0"/>
    <xf numFmtId="38" fontId="38" fillId="0" borderId="0"/>
    <xf numFmtId="0" fontId="75" fillId="0" borderId="0" applyFont="0" applyBorder="0" applyAlignment="0">
      <alignment horizontal="left" vertical="center"/>
    </xf>
    <xf numFmtId="0" fontId="6" fillId="0" borderId="0">
      <protection locked="0"/>
    </xf>
    <xf numFmtId="218" fontId="27" fillId="0" borderId="0" applyFont="0" applyFill="0" applyBorder="0" applyAlignment="0" applyProtection="0">
      <alignment vertical="center"/>
    </xf>
    <xf numFmtId="3" fontId="24" fillId="0" borderId="31">
      <alignment horizontal="center"/>
    </xf>
    <xf numFmtId="3" fontId="7" fillId="0" borderId="32" applyNumberFormat="0" applyFill="0" applyBorder="0" applyProtection="0">
      <alignment horizontal="center" vertical="center"/>
    </xf>
    <xf numFmtId="0" fontId="27" fillId="11" borderId="0">
      <alignment horizontal="left"/>
    </xf>
    <xf numFmtId="0" fontId="34" fillId="0" borderId="0"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1" fontId="31" fillId="0" borderId="23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41" fontId="53" fillId="0" borderId="16" applyNumberFormat="0" applyFont="0" applyFill="0" applyBorder="0" applyProtection="0">
      <alignment horizontal="distributed" vertical="center"/>
    </xf>
    <xf numFmtId="219" fontId="27" fillId="0" borderId="0" applyFont="0" applyFill="0" applyBorder="0" applyProtection="0">
      <alignment horizontal="center" vertical="center"/>
    </xf>
    <xf numFmtId="220" fontId="27" fillId="0" borderId="0" applyFont="0" applyFill="0" applyBorder="0" applyProtection="0">
      <alignment horizontal="center" vertical="center"/>
    </xf>
    <xf numFmtId="9" fontId="38" fillId="2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221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23" fontId="77" fillId="0" borderId="32" applyFont="0" applyFill="0" applyAlignment="0" applyProtection="0">
      <alignment horizontal="center" vertical="center"/>
    </xf>
    <xf numFmtId="0" fontId="78" fillId="0" borderId="0"/>
    <xf numFmtId="224" fontId="74" fillId="0" borderId="33" applyBorder="0"/>
    <xf numFmtId="221" fontId="6" fillId="0" borderId="0" applyNumberFormat="0" applyFont="0" applyFill="0" applyBorder="0" applyProtection="0">
      <alignment horizontal="centerContinuous" vertical="center"/>
    </xf>
    <xf numFmtId="38" fontId="37" fillId="0" borderId="0">
      <alignment vertical="center" wrapText="1"/>
    </xf>
    <xf numFmtId="3" fontId="53" fillId="0" borderId="16"/>
    <xf numFmtId="0" fontId="53" fillId="0" borderId="16"/>
    <xf numFmtId="3" fontId="53" fillId="0" borderId="34"/>
    <xf numFmtId="3" fontId="53" fillId="0" borderId="35"/>
    <xf numFmtId="0" fontId="79" fillId="0" borderId="16"/>
    <xf numFmtId="0" fontId="80" fillId="0" borderId="0">
      <alignment horizontal="center"/>
    </xf>
    <xf numFmtId="0" fontId="81" fillId="0" borderId="36">
      <alignment horizontal="center"/>
    </xf>
    <xf numFmtId="0" fontId="82" fillId="0" borderId="0">
      <alignment vertical="center"/>
    </xf>
    <xf numFmtId="3" fontId="27" fillId="0" borderId="0" applyFont="0" applyFill="0" applyBorder="0" applyAlignment="0" applyProtection="0"/>
    <xf numFmtId="225" fontId="8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85" fillId="0" borderId="0" applyFont="0" applyFill="0" applyBorder="0" applyAlignment="0" applyProtection="0">
      <alignment vertical="center"/>
    </xf>
    <xf numFmtId="43" fontId="84" fillId="0" borderId="0" applyFont="0" applyFill="0" applyBorder="0" applyAlignment="0" applyProtection="0">
      <alignment vertical="center"/>
    </xf>
    <xf numFmtId="0" fontId="32" fillId="0" borderId="0"/>
    <xf numFmtId="0" fontId="32" fillId="0" borderId="0"/>
    <xf numFmtId="0" fontId="32" fillId="0" borderId="0"/>
    <xf numFmtId="181" fontId="27" fillId="0" borderId="0" applyFont="0" applyFill="0" applyBorder="0" applyAlignment="0" applyProtection="0"/>
    <xf numFmtId="0" fontId="86" fillId="0" borderId="37"/>
    <xf numFmtId="191" fontId="87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91" fontId="87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191" fontId="87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4" fontId="34" fillId="0" borderId="0">
      <protection locked="0"/>
    </xf>
    <xf numFmtId="228" fontId="27" fillId="0" borderId="0">
      <protection locked="0"/>
    </xf>
    <xf numFmtId="0" fontId="27" fillId="0" borderId="0">
      <alignment vertical="center"/>
    </xf>
    <xf numFmtId="0" fontId="88" fillId="0" borderId="0">
      <alignment horizontal="centerContinuous" vertical="center"/>
    </xf>
    <xf numFmtId="0" fontId="27" fillId="0" borderId="16">
      <alignment horizontal="distributed" vertical="center" justifyLastLine="1"/>
    </xf>
    <xf numFmtId="0" fontId="27" fillId="0" borderId="33">
      <alignment horizontal="distributed" vertical="top" justifyLastLine="1"/>
    </xf>
    <xf numFmtId="0" fontId="27" fillId="0" borderId="5">
      <alignment horizontal="distributed" justifyLastLine="1"/>
    </xf>
    <xf numFmtId="181" fontId="89" fillId="0" borderId="0">
      <alignment vertical="center"/>
    </xf>
    <xf numFmtId="0" fontId="27" fillId="0" borderId="0"/>
    <xf numFmtId="225" fontId="31" fillId="0" borderId="0" applyFont="0" applyFill="0" applyBorder="0" applyAlignment="0" applyProtection="0">
      <alignment horizontal="centerContinuous" vertical="center"/>
    </xf>
    <xf numFmtId="229" fontId="27" fillId="0" borderId="0" applyFont="0" applyFill="0" applyBorder="0" applyProtection="0">
      <alignment vertical="center"/>
    </xf>
    <xf numFmtId="38" fontId="53" fillId="0" borderId="0" applyFont="0" applyFill="0" applyBorder="0" applyProtection="0">
      <alignment vertical="center"/>
    </xf>
    <xf numFmtId="41" fontId="6" fillId="0" borderId="0" applyFont="0" applyFill="0" applyBorder="0" applyAlignment="0" applyProtection="0"/>
    <xf numFmtId="230" fontId="82" fillId="2" borderId="0" applyFill="0" applyBorder="0" applyProtection="0">
      <alignment horizontal="right"/>
    </xf>
    <xf numFmtId="38" fontId="53" fillId="0" borderId="0" applyFont="0" applyFill="0" applyBorder="0" applyAlignment="0" applyProtection="0">
      <alignment vertical="center"/>
    </xf>
    <xf numFmtId="231" fontId="6" fillId="0" borderId="0" applyFont="0" applyFill="0" applyBorder="0" applyAlignment="0" applyProtection="0">
      <alignment vertical="center"/>
    </xf>
    <xf numFmtId="232" fontId="6" fillId="0" borderId="0" applyFont="0" applyFill="0" applyBorder="0" applyAlignment="0" applyProtection="0">
      <alignment vertical="center"/>
    </xf>
    <xf numFmtId="233" fontId="31" fillId="0" borderId="0" applyFont="0" applyFill="0" applyBorder="0" applyAlignment="0" applyProtection="0">
      <alignment textRotation="255"/>
    </xf>
    <xf numFmtId="234" fontId="31" fillId="0" borderId="0" applyFont="0" applyFill="0" applyBorder="0" applyAlignment="0" applyProtection="0">
      <alignment textRotation="255"/>
    </xf>
    <xf numFmtId="235" fontId="31" fillId="0" borderId="0" applyFont="0" applyFill="0" applyBorder="0" applyAlignment="0" applyProtection="0">
      <alignment textRotation="255"/>
    </xf>
    <xf numFmtId="181" fontId="26" fillId="0" borderId="17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236" fontId="27" fillId="0" borderId="0">
      <protection locked="0"/>
    </xf>
    <xf numFmtId="0" fontId="26" fillId="0" borderId="5">
      <alignment horizontal="distributed" justifyLastLine="1"/>
    </xf>
    <xf numFmtId="0" fontId="26" fillId="0" borderId="38">
      <alignment horizontal="distributed" vertical="center" justifyLastLine="1"/>
    </xf>
    <xf numFmtId="0" fontId="26" fillId="0" borderId="39">
      <alignment horizontal="distributed" vertical="top" justifyLastLine="1"/>
    </xf>
    <xf numFmtId="0" fontId="6" fillId="0" borderId="0">
      <alignment vertical="center"/>
    </xf>
    <xf numFmtId="0" fontId="6" fillId="0" borderId="0"/>
    <xf numFmtId="0" fontId="3" fillId="0" borderId="0">
      <alignment vertical="center"/>
    </xf>
    <xf numFmtId="0" fontId="85" fillId="0" borderId="0">
      <alignment vertical="center"/>
    </xf>
    <xf numFmtId="0" fontId="10" fillId="0" borderId="0"/>
    <xf numFmtId="0" fontId="5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16" applyNumberFormat="0" applyFill="0" applyProtection="0">
      <alignment vertical="center"/>
    </xf>
    <xf numFmtId="0" fontId="34" fillId="0" borderId="22">
      <protection locked="0"/>
    </xf>
    <xf numFmtId="237" fontId="27" fillId="0" borderId="0">
      <protection locked="0"/>
    </xf>
    <xf numFmtId="238" fontId="27" fillId="0" borderId="0">
      <protection locked="0"/>
    </xf>
    <xf numFmtId="0" fontId="38" fillId="0" borderId="0"/>
    <xf numFmtId="0" fontId="3" fillId="0" borderId="0">
      <alignment vertical="center"/>
    </xf>
    <xf numFmtId="0" fontId="6" fillId="0" borderId="0"/>
    <xf numFmtId="42" fontId="6" fillId="0" borderId="0" applyFont="0" applyFill="0" applyBorder="0" applyAlignment="0" applyProtection="0">
      <alignment vertical="center"/>
    </xf>
    <xf numFmtId="0" fontId="34" fillId="0" borderId="0">
      <protection locked="0"/>
    </xf>
    <xf numFmtId="240" fontId="6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9" fontId="44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4" fillId="0" borderId="0">
      <protection locked="0"/>
    </xf>
    <xf numFmtId="241" fontId="6" fillId="0" borderId="0">
      <protection locked="0"/>
    </xf>
    <xf numFmtId="4" fontId="34" fillId="0" borderId="0">
      <protection locked="0"/>
    </xf>
    <xf numFmtId="242" fontId="6" fillId="0" borderId="0">
      <protection locked="0"/>
    </xf>
    <xf numFmtId="0" fontId="44" fillId="0" borderId="0"/>
    <xf numFmtId="0" fontId="34" fillId="0" borderId="22">
      <protection locked="0"/>
    </xf>
    <xf numFmtId="243" fontId="6" fillId="0" borderId="0">
      <protection locked="0"/>
    </xf>
    <xf numFmtId="244" fontId="6" fillId="0" borderId="0">
      <protection locked="0"/>
    </xf>
    <xf numFmtId="0" fontId="101" fillId="0" borderId="0" applyNumberForma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</cellStyleXfs>
  <cellXfs count="173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41" fontId="8" fillId="0" borderId="0" xfId="1" applyFont="1">
      <alignment vertical="center"/>
    </xf>
    <xf numFmtId="41" fontId="8" fillId="0" borderId="0" xfId="3" applyNumberFormat="1" applyFont="1">
      <alignment vertical="center"/>
    </xf>
    <xf numFmtId="41" fontId="8" fillId="0" borderId="0" xfId="1" applyFont="1" applyAlignment="1">
      <alignment horizontal="right" vertical="top"/>
    </xf>
    <xf numFmtId="0" fontId="10" fillId="0" borderId="0" xfId="5" applyFont="1">
      <alignment vertical="center"/>
    </xf>
    <xf numFmtId="0" fontId="12" fillId="0" borderId="0" xfId="5" applyFont="1">
      <alignment vertical="center"/>
    </xf>
    <xf numFmtId="41" fontId="10" fillId="0" borderId="0" xfId="5" applyNumberFormat="1" applyFont="1">
      <alignment vertical="center"/>
    </xf>
    <xf numFmtId="41" fontId="13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left" vertical="center"/>
    </xf>
    <xf numFmtId="41" fontId="10" fillId="0" borderId="0" xfId="2" applyNumberFormat="1" applyFont="1">
      <alignment vertical="center"/>
    </xf>
    <xf numFmtId="9" fontId="10" fillId="0" borderId="0" xfId="2" applyFont="1">
      <alignment vertical="center"/>
    </xf>
    <xf numFmtId="41" fontId="10" fillId="0" borderId="0" xfId="1" applyFont="1">
      <alignment vertical="center"/>
    </xf>
    <xf numFmtId="0" fontId="4" fillId="0" borderId="15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176" fontId="3" fillId="0" borderId="15" xfId="0" applyNumberFormat="1" applyFont="1" applyBorder="1" applyAlignment="1">
      <alignment vertical="center" wrapText="1"/>
    </xf>
    <xf numFmtId="49" fontId="15" fillId="0" borderId="6" xfId="5" applyNumberFormat="1" applyFont="1" applyBorder="1" applyAlignment="1">
      <alignment horizontal="left" vertical="center" wrapText="1"/>
    </xf>
    <xf numFmtId="49" fontId="15" fillId="0" borderId="6" xfId="5" applyNumberFormat="1" applyFont="1" applyBorder="1" applyAlignment="1">
      <alignment vertical="center" wrapText="1"/>
    </xf>
    <xf numFmtId="49" fontId="15" fillId="0" borderId="0" xfId="5" applyNumberFormat="1" applyFont="1" applyBorder="1" applyAlignment="1">
      <alignment vertical="center" wrapText="1"/>
    </xf>
    <xf numFmtId="0" fontId="16" fillId="0" borderId="0" xfId="5" applyFont="1" applyBorder="1" applyAlignment="1">
      <alignment vertical="center"/>
    </xf>
    <xf numFmtId="41" fontId="16" fillId="0" borderId="0" xfId="5" applyNumberFormat="1" applyFont="1" applyBorder="1" applyAlignment="1">
      <alignment vertical="center"/>
    </xf>
    <xf numFmtId="0" fontId="16" fillId="0" borderId="0" xfId="5" applyFont="1" applyBorder="1" applyAlignment="1">
      <alignment horizontal="right" vertical="center"/>
    </xf>
    <xf numFmtId="0" fontId="16" fillId="0" borderId="11" xfId="5" applyFont="1" applyBorder="1" applyAlignment="1">
      <alignment vertical="center"/>
    </xf>
    <xf numFmtId="0" fontId="16" fillId="0" borderId="0" xfId="5" applyFont="1">
      <alignment vertical="center"/>
    </xf>
    <xf numFmtId="0" fontId="16" fillId="0" borderId="12" xfId="5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0" fontId="19" fillId="0" borderId="12" xfId="5" applyFont="1" applyBorder="1" applyAlignment="1">
      <alignment vertical="center"/>
    </xf>
    <xf numFmtId="0" fontId="20" fillId="0" borderId="0" xfId="3" applyFont="1">
      <alignment vertical="center"/>
    </xf>
    <xf numFmtId="0" fontId="21" fillId="0" borderId="0" xfId="3" applyFont="1" applyAlignment="1">
      <alignment horizontal="center" vertical="center"/>
    </xf>
    <xf numFmtId="41" fontId="23" fillId="0" borderId="16" xfId="3" applyNumberFormat="1" applyFont="1" applyBorder="1" applyAlignment="1">
      <alignment horizontal="center" vertical="center" shrinkToFit="1"/>
    </xf>
    <xf numFmtId="41" fontId="23" fillId="2" borderId="16" xfId="3" applyNumberFormat="1" applyFont="1" applyFill="1" applyBorder="1" applyAlignment="1">
      <alignment horizontal="center" vertical="center" shrinkToFit="1"/>
    </xf>
    <xf numFmtId="41" fontId="23" fillId="0" borderId="16" xfId="1" applyFont="1" applyFill="1" applyBorder="1" applyAlignment="1">
      <alignment vertical="center" shrinkToFit="1"/>
    </xf>
    <xf numFmtId="0" fontId="23" fillId="7" borderId="16" xfId="3" applyFont="1" applyFill="1" applyBorder="1" applyAlignment="1">
      <alignment vertical="center" shrinkToFit="1"/>
    </xf>
    <xf numFmtId="41" fontId="20" fillId="0" borderId="0" xfId="1" applyFont="1">
      <alignment vertical="center"/>
    </xf>
    <xf numFmtId="0" fontId="22" fillId="0" borderId="0" xfId="3" applyFont="1" applyAlignment="1">
      <alignment horizontal="center" vertical="center"/>
    </xf>
    <xf numFmtId="0" fontId="22" fillId="0" borderId="0" xfId="3" applyFont="1">
      <alignment vertical="center"/>
    </xf>
    <xf numFmtId="0" fontId="22" fillId="0" borderId="0" xfId="3" applyFont="1" applyAlignment="1">
      <alignment horizontal="right"/>
    </xf>
    <xf numFmtId="0" fontId="22" fillId="0" borderId="16" xfId="3" applyFont="1" applyFill="1" applyBorder="1" applyAlignment="1">
      <alignment horizontal="center" vertical="center"/>
    </xf>
    <xf numFmtId="0" fontId="22" fillId="0" borderId="5" xfId="3" applyFont="1" applyFill="1" applyBorder="1" applyAlignment="1">
      <alignment horizontal="center" vertical="center"/>
    </xf>
    <xf numFmtId="0" fontId="22" fillId="0" borderId="16" xfId="3" applyFont="1" applyFill="1" applyBorder="1" applyAlignment="1">
      <alignment horizontal="center" vertical="center" wrapText="1"/>
    </xf>
    <xf numFmtId="0" fontId="22" fillId="7" borderId="16" xfId="3" applyFont="1" applyFill="1" applyBorder="1" applyAlignment="1">
      <alignment horizontal="center" vertical="center"/>
    </xf>
    <xf numFmtId="179" fontId="23" fillId="0" borderId="16" xfId="3" quotePrefix="1" applyNumberFormat="1" applyFont="1" applyBorder="1" applyAlignment="1">
      <alignment horizontal="center" vertical="center"/>
    </xf>
    <xf numFmtId="0" fontId="23" fillId="0" borderId="16" xfId="3" applyFont="1" applyBorder="1" applyAlignment="1">
      <alignment horizontal="left" vertical="center"/>
    </xf>
    <xf numFmtId="179" fontId="22" fillId="7" borderId="16" xfId="3" quotePrefix="1" applyNumberFormat="1" applyFont="1" applyFill="1" applyBorder="1" applyAlignment="1">
      <alignment horizontal="center" vertical="center"/>
    </xf>
    <xf numFmtId="41" fontId="23" fillId="7" borderId="16" xfId="3" applyNumberFormat="1" applyFont="1" applyFill="1" applyBorder="1" applyAlignment="1">
      <alignment horizontal="center" vertical="center" shrinkToFit="1"/>
    </xf>
    <xf numFmtId="41" fontId="22" fillId="0" borderId="16" xfId="1" applyFont="1" applyFill="1" applyBorder="1" applyAlignment="1">
      <alignment vertical="center" shrinkToFit="1"/>
    </xf>
    <xf numFmtId="3" fontId="91" fillId="0" borderId="23" xfId="0" applyNumberFormat="1" applyFont="1" applyBorder="1" applyAlignment="1">
      <alignment horizontal="right" vertical="center"/>
    </xf>
    <xf numFmtId="3" fontId="91" fillId="0" borderId="23" xfId="0" applyNumberFormat="1" applyFont="1" applyBorder="1" applyAlignment="1">
      <alignment vertical="center"/>
    </xf>
    <xf numFmtId="49" fontId="17" fillId="4" borderId="9" xfId="5" applyNumberFormat="1" applyFont="1" applyFill="1" applyBorder="1" applyAlignment="1">
      <alignment horizontal="center" vertical="center" wrapText="1"/>
    </xf>
    <xf numFmtId="0" fontId="16" fillId="0" borderId="10" xfId="5" applyFont="1" applyBorder="1" applyAlignment="1">
      <alignment vertical="center"/>
    </xf>
    <xf numFmtId="41" fontId="17" fillId="0" borderId="9" xfId="1" applyFont="1" applyBorder="1" applyAlignment="1">
      <alignment horizontal="right" vertical="center" wrapText="1"/>
    </xf>
    <xf numFmtId="41" fontId="17" fillId="0" borderId="9" xfId="0" applyNumberFormat="1" applyFont="1" applyBorder="1" applyAlignment="1">
      <alignment horizontal="right" vertical="center" wrapText="1"/>
    </xf>
    <xf numFmtId="0" fontId="16" fillId="0" borderId="8" xfId="5" applyFont="1" applyBorder="1" applyAlignment="1">
      <alignment vertical="center"/>
    </xf>
    <xf numFmtId="0" fontId="16" fillId="0" borderId="9" xfId="5" applyFont="1" applyBorder="1" applyAlignment="1">
      <alignment vertical="center"/>
    </xf>
    <xf numFmtId="41" fontId="17" fillId="5" borderId="12" xfId="1" applyFont="1" applyFill="1" applyBorder="1" applyAlignment="1">
      <alignment horizontal="right" vertical="center" wrapText="1"/>
    </xf>
    <xf numFmtId="0" fontId="16" fillId="5" borderId="8" xfId="5" applyFont="1" applyFill="1" applyBorder="1" applyAlignment="1">
      <alignment vertical="center"/>
    </xf>
    <xf numFmtId="0" fontId="16" fillId="5" borderId="12" xfId="5" applyFont="1" applyFill="1" applyBorder="1" applyAlignment="1">
      <alignment vertical="center"/>
    </xf>
    <xf numFmtId="41" fontId="18" fillId="0" borderId="12" xfId="1" applyFont="1" applyBorder="1" applyAlignment="1">
      <alignment horizontal="right" vertical="center" wrapText="1"/>
    </xf>
    <xf numFmtId="49" fontId="18" fillId="0" borderId="8" xfId="5" applyNumberFormat="1" applyFont="1" applyBorder="1" applyAlignment="1">
      <alignment vertical="center" wrapText="1"/>
    </xf>
    <xf numFmtId="10" fontId="18" fillId="0" borderId="12" xfId="2" applyNumberFormat="1" applyFont="1" applyBorder="1" applyAlignment="1">
      <alignment horizontal="right" vertical="center" wrapText="1"/>
    </xf>
    <xf numFmtId="49" fontId="18" fillId="0" borderId="12" xfId="5" applyNumberFormat="1" applyFont="1" applyBorder="1" applyAlignment="1">
      <alignment horizontal="center" vertical="center" wrapText="1"/>
    </xf>
    <xf numFmtId="0" fontId="16" fillId="5" borderId="7" xfId="5" applyFont="1" applyFill="1" applyBorder="1" applyAlignment="1">
      <alignment vertical="center"/>
    </xf>
    <xf numFmtId="10" fontId="16" fillId="5" borderId="12" xfId="2" applyNumberFormat="1" applyFont="1" applyFill="1" applyBorder="1" applyAlignment="1">
      <alignment vertical="center"/>
    </xf>
    <xf numFmtId="10" fontId="16" fillId="0" borderId="12" xfId="2" applyNumberFormat="1" applyFont="1" applyBorder="1" applyAlignment="1">
      <alignment vertical="center"/>
    </xf>
    <xf numFmtId="178" fontId="18" fillId="0" borderId="12" xfId="2" applyNumberFormat="1" applyFont="1" applyBorder="1" applyAlignment="1">
      <alignment horizontal="right" vertical="center" wrapText="1"/>
    </xf>
    <xf numFmtId="49" fontId="92" fillId="0" borderId="8" xfId="5" applyNumberFormat="1" applyFont="1" applyBorder="1" applyAlignment="1">
      <alignment horizontal="center" vertical="center"/>
    </xf>
    <xf numFmtId="49" fontId="92" fillId="0" borderId="9" xfId="5" applyNumberFormat="1" applyFont="1" applyBorder="1" applyAlignment="1">
      <alignment horizontal="center" vertical="center"/>
    </xf>
    <xf numFmtId="41" fontId="17" fillId="3" borderId="12" xfId="1" applyFont="1" applyFill="1" applyBorder="1" applyAlignment="1">
      <alignment horizontal="right" vertical="center" wrapText="1"/>
    </xf>
    <xf numFmtId="49" fontId="17" fillId="3" borderId="7" xfId="5" applyNumberFormat="1" applyFont="1" applyFill="1" applyBorder="1" applyAlignment="1">
      <alignment vertical="center" wrapText="1"/>
    </xf>
    <xf numFmtId="49" fontId="17" fillId="3" borderId="8" xfId="5" applyNumberFormat="1" applyFont="1" applyFill="1" applyBorder="1" applyAlignment="1">
      <alignment vertical="center" wrapText="1"/>
    </xf>
    <xf numFmtId="0" fontId="16" fillId="3" borderId="12" xfId="5" applyFont="1" applyFill="1" applyBorder="1" applyAlignment="1">
      <alignment vertical="center"/>
    </xf>
    <xf numFmtId="49" fontId="18" fillId="0" borderId="7" xfId="5" applyNumberFormat="1" applyFont="1" applyBorder="1" applyAlignment="1">
      <alignment vertical="center" wrapText="1"/>
    </xf>
    <xf numFmtId="41" fontId="18" fillId="0" borderId="14" xfId="1" applyFont="1" applyFill="1" applyBorder="1" applyAlignment="1">
      <alignment horizontal="right" vertical="center" wrapText="1"/>
    </xf>
    <xf numFmtId="49" fontId="17" fillId="0" borderId="8" xfId="5" applyNumberFormat="1" applyFont="1" applyFill="1" applyBorder="1" applyAlignment="1">
      <alignment vertical="center" wrapText="1"/>
    </xf>
    <xf numFmtId="0" fontId="16" fillId="0" borderId="12" xfId="5" applyFont="1" applyFill="1" applyBorder="1" applyAlignment="1">
      <alignment vertical="center"/>
    </xf>
    <xf numFmtId="41" fontId="17" fillId="6" borderId="14" xfId="1" applyFont="1" applyFill="1" applyBorder="1" applyAlignment="1">
      <alignment horizontal="right" vertical="center" wrapText="1"/>
    </xf>
    <xf numFmtId="49" fontId="17" fillId="4" borderId="8" xfId="5" applyNumberFormat="1" applyFont="1" applyFill="1" applyBorder="1" applyAlignment="1">
      <alignment horizontal="center" vertical="center" wrapText="1"/>
    </xf>
    <xf numFmtId="0" fontId="16" fillId="6" borderId="12" xfId="5" applyFont="1" applyFill="1" applyBorder="1" applyAlignment="1">
      <alignment vertical="center"/>
    </xf>
    <xf numFmtId="0" fontId="19" fillId="0" borderId="12" xfId="5" applyFont="1" applyFill="1" applyBorder="1" applyAlignment="1">
      <alignment vertical="center"/>
    </xf>
    <xf numFmtId="0" fontId="19" fillId="0" borderId="12" xfId="5" applyFont="1" applyFill="1" applyBorder="1" applyAlignment="1">
      <alignment vertical="center" wrapText="1"/>
    </xf>
    <xf numFmtId="0" fontId="93" fillId="0" borderId="12" xfId="5" applyFont="1" applyBorder="1" applyAlignment="1">
      <alignment vertical="center" wrapText="1"/>
    </xf>
    <xf numFmtId="41" fontId="11" fillId="0" borderId="0" xfId="0" applyNumberFormat="1" applyFont="1" applyAlignment="1">
      <alignment horizontal="left" vertical="center"/>
    </xf>
    <xf numFmtId="41" fontId="94" fillId="0" borderId="16" xfId="1" applyFont="1" applyFill="1" applyBorder="1" applyAlignment="1">
      <alignment vertical="center" shrinkToFit="1"/>
    </xf>
    <xf numFmtId="0" fontId="94" fillId="7" borderId="16" xfId="3" applyFont="1" applyFill="1" applyBorder="1" applyAlignment="1">
      <alignment vertical="center" shrinkToFit="1"/>
    </xf>
    <xf numFmtId="0" fontId="94" fillId="0" borderId="16" xfId="3" applyFont="1" applyFill="1" applyBorder="1" applyAlignment="1">
      <alignment vertical="center" shrinkToFit="1"/>
    </xf>
    <xf numFmtId="41" fontId="95" fillId="0" borderId="0" xfId="1" applyFont="1">
      <alignment vertical="center"/>
    </xf>
    <xf numFmtId="0" fontId="96" fillId="0" borderId="0" xfId="968" applyFont="1" applyBorder="1" applyAlignment="1">
      <alignment vertical="center"/>
    </xf>
    <xf numFmtId="0" fontId="96" fillId="0" borderId="0" xfId="968" applyFont="1" applyBorder="1" applyAlignment="1">
      <alignment horizontal="center" vertical="center"/>
    </xf>
    <xf numFmtId="0" fontId="3" fillId="0" borderId="0" xfId="969">
      <alignment vertical="center"/>
    </xf>
    <xf numFmtId="0" fontId="98" fillId="0" borderId="0" xfId="968" applyFont="1" applyBorder="1" applyAlignment="1">
      <alignment vertical="center"/>
    </xf>
    <xf numFmtId="0" fontId="98" fillId="0" borderId="0" xfId="968" applyFont="1" applyBorder="1" applyAlignment="1">
      <alignment horizontal="center" vertical="center"/>
    </xf>
    <xf numFmtId="0" fontId="96" fillId="0" borderId="0" xfId="968" applyFont="1" applyBorder="1" applyAlignment="1">
      <alignment horizontal="right" vertical="center"/>
    </xf>
    <xf numFmtId="0" fontId="99" fillId="0" borderId="0" xfId="968" applyFont="1" applyBorder="1" applyAlignment="1">
      <alignment vertical="center"/>
    </xf>
    <xf numFmtId="0" fontId="99" fillId="0" borderId="0" xfId="968" applyFont="1" applyBorder="1" applyAlignment="1">
      <alignment horizontal="center" vertical="center"/>
    </xf>
    <xf numFmtId="0" fontId="96" fillId="0" borderId="0" xfId="968" quotePrefix="1" applyFont="1" applyBorder="1" applyAlignment="1">
      <alignment vertical="center"/>
    </xf>
    <xf numFmtId="0" fontId="100" fillId="0" borderId="0" xfId="968" applyFont="1" applyBorder="1" applyAlignment="1">
      <alignment horizontal="center" vertical="center"/>
    </xf>
    <xf numFmtId="0" fontId="100" fillId="0" borderId="0" xfId="968" applyFont="1" applyBorder="1" applyAlignment="1">
      <alignment vertical="center"/>
    </xf>
    <xf numFmtId="0" fontId="3" fillId="0" borderId="0" xfId="969" applyAlignment="1">
      <alignment horizontal="center" vertical="center"/>
    </xf>
    <xf numFmtId="0" fontId="98" fillId="0" borderId="0" xfId="968" applyFont="1" applyBorder="1" applyAlignment="1">
      <alignment horizontal="right" vertical="center"/>
    </xf>
    <xf numFmtId="0" fontId="16" fillId="0" borderId="0" xfId="968" applyFont="1" applyBorder="1" applyAlignment="1">
      <alignment horizontal="center" vertical="center"/>
    </xf>
    <xf numFmtId="179" fontId="23" fillId="13" borderId="16" xfId="3" quotePrefix="1" applyNumberFormat="1" applyFont="1" applyFill="1" applyBorder="1" applyAlignment="1">
      <alignment horizontal="center" vertical="center"/>
    </xf>
    <xf numFmtId="0" fontId="23" fillId="13" borderId="16" xfId="3" applyFont="1" applyFill="1" applyBorder="1" applyAlignment="1">
      <alignment horizontal="left" vertical="center"/>
    </xf>
    <xf numFmtId="41" fontId="22" fillId="13" borderId="16" xfId="3" applyNumberFormat="1" applyFont="1" applyFill="1" applyBorder="1" applyAlignment="1">
      <alignment horizontal="center" vertical="center" shrinkToFit="1"/>
    </xf>
    <xf numFmtId="0" fontId="23" fillId="13" borderId="16" xfId="3" applyFont="1" applyFill="1" applyBorder="1" applyAlignment="1">
      <alignment vertical="center" shrinkToFit="1"/>
    </xf>
    <xf numFmtId="0" fontId="94" fillId="13" borderId="16" xfId="3" applyFont="1" applyFill="1" applyBorder="1" applyAlignment="1">
      <alignment vertical="center" shrinkToFit="1"/>
    </xf>
    <xf numFmtId="0" fontId="12" fillId="0" borderId="40" xfId="5" applyFont="1" applyBorder="1" applyAlignment="1">
      <alignment vertical="center" wrapText="1"/>
    </xf>
    <xf numFmtId="0" fontId="102" fillId="0" borderId="0" xfId="5" applyFont="1">
      <alignment vertical="center"/>
    </xf>
    <xf numFmtId="239" fontId="104" fillId="0" borderId="0" xfId="969" applyNumberFormat="1" applyFont="1">
      <alignment vertical="center"/>
    </xf>
    <xf numFmtId="41" fontId="104" fillId="0" borderId="0" xfId="969" applyNumberFormat="1" applyFont="1">
      <alignment vertical="center"/>
    </xf>
    <xf numFmtId="0" fontId="96" fillId="0" borderId="0" xfId="968" applyFont="1" applyFill="1" applyBorder="1" applyAlignment="1">
      <alignment horizontal="center" vertical="center"/>
    </xf>
    <xf numFmtId="0" fontId="96" fillId="0" borderId="0" xfId="968" applyFont="1" applyFill="1" applyBorder="1" applyAlignment="1">
      <alignment horizontal="left" vertical="center"/>
    </xf>
    <xf numFmtId="0" fontId="96" fillId="0" borderId="0" xfId="970" applyFont="1" applyFill="1" applyBorder="1" applyAlignment="1">
      <alignment horizontal="center" vertical="center"/>
    </xf>
    <xf numFmtId="239" fontId="96" fillId="0" borderId="0" xfId="971" applyNumberFormat="1" applyFont="1" applyFill="1" applyBorder="1" applyAlignment="1">
      <alignment horizontal="center" vertical="center"/>
    </xf>
    <xf numFmtId="239" fontId="96" fillId="0" borderId="0" xfId="971" applyNumberFormat="1" applyFont="1" applyFill="1" applyBorder="1" applyAlignment="1">
      <alignment vertical="center"/>
    </xf>
    <xf numFmtId="42" fontId="98" fillId="0" borderId="0" xfId="971" applyFont="1" applyFill="1" applyBorder="1" applyAlignment="1">
      <alignment horizontal="center" vertical="center"/>
    </xf>
    <xf numFmtId="0" fontId="103" fillId="0" borderId="0" xfId="968" applyFont="1" applyFill="1" applyBorder="1" applyAlignment="1">
      <alignment horizontal="left" vertical="center"/>
    </xf>
    <xf numFmtId="239" fontId="103" fillId="0" borderId="0" xfId="971" applyNumberFormat="1" applyFont="1" applyFill="1" applyBorder="1" applyAlignment="1">
      <alignment vertical="center"/>
    </xf>
    <xf numFmtId="42" fontId="16" fillId="0" borderId="0" xfId="971" applyFont="1" applyFill="1" applyBorder="1" applyAlignment="1">
      <alignment horizontal="center" vertical="center" wrapText="1"/>
    </xf>
    <xf numFmtId="0" fontId="96" fillId="0" borderId="0" xfId="968" applyFont="1" applyFill="1" applyBorder="1" applyAlignment="1">
      <alignment horizontal="center" vertical="center" wrapText="1"/>
    </xf>
    <xf numFmtId="42" fontId="19" fillId="0" borderId="0" xfId="971" applyFont="1" applyFill="1" applyBorder="1" applyAlignment="1">
      <alignment horizontal="center" vertical="center"/>
    </xf>
    <xf numFmtId="42" fontId="16" fillId="0" borderId="0" xfId="971" applyFont="1" applyFill="1" applyBorder="1" applyAlignment="1">
      <alignment horizontal="center" vertical="center"/>
    </xf>
    <xf numFmtId="239" fontId="96" fillId="0" borderId="0" xfId="971" applyNumberFormat="1" applyFont="1" applyFill="1" applyBorder="1" applyAlignment="1">
      <alignment horizontal="left" vertical="center" indent="3"/>
    </xf>
    <xf numFmtId="42" fontId="96" fillId="0" borderId="0" xfId="971" applyFont="1" applyFill="1" applyBorder="1" applyAlignment="1">
      <alignment horizontal="center" vertical="center"/>
    </xf>
    <xf numFmtId="0" fontId="97" fillId="0" borderId="0" xfId="968" applyFont="1" applyBorder="1" applyAlignment="1">
      <alignment horizontal="center" vertical="center"/>
    </xf>
    <xf numFmtId="0" fontId="96" fillId="0" borderId="0" xfId="968" applyFont="1" applyFill="1" applyBorder="1" applyAlignment="1">
      <alignment horizontal="center" vertical="center"/>
    </xf>
    <xf numFmtId="0" fontId="96" fillId="0" borderId="0" xfId="968" applyFont="1" applyFill="1" applyBorder="1" applyAlignment="1">
      <alignment horizontal="center" vertical="center" wrapText="1"/>
    </xf>
    <xf numFmtId="49" fontId="18" fillId="0" borderId="8" xfId="5" applyNumberFormat="1" applyFont="1" applyBorder="1" applyAlignment="1">
      <alignment horizontal="left" vertical="center" wrapText="1"/>
    </xf>
    <xf numFmtId="0" fontId="16" fillId="0" borderId="7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49" fontId="14" fillId="0" borderId="0" xfId="5" applyNumberFormat="1" applyFont="1" applyBorder="1" applyAlignment="1">
      <alignment horizontal="center" vertical="center" wrapText="1"/>
    </xf>
    <xf numFmtId="49" fontId="15" fillId="0" borderId="0" xfId="5" applyNumberFormat="1" applyFont="1" applyBorder="1" applyAlignment="1">
      <alignment horizontal="center" vertical="center" wrapText="1"/>
    </xf>
    <xf numFmtId="0" fontId="15" fillId="0" borderId="6" xfId="5" applyNumberFormat="1" applyFont="1" applyBorder="1" applyAlignment="1" applyProtection="1">
      <alignment horizontal="left" vertical="center" wrapText="1"/>
    </xf>
    <xf numFmtId="49" fontId="17" fillId="4" borderId="7" xfId="5" applyNumberFormat="1" applyFont="1" applyFill="1" applyBorder="1" applyAlignment="1">
      <alignment horizontal="center" vertical="center" wrapText="1"/>
    </xf>
    <xf numFmtId="49" fontId="17" fillId="4" borderId="8" xfId="5" applyNumberFormat="1" applyFont="1" applyFill="1" applyBorder="1" applyAlignment="1">
      <alignment horizontal="center" vertical="center" wrapText="1"/>
    </xf>
    <xf numFmtId="49" fontId="17" fillId="4" borderId="9" xfId="5" applyNumberFormat="1" applyFont="1" applyFill="1" applyBorder="1" applyAlignment="1">
      <alignment horizontal="center" vertical="center" wrapText="1"/>
    </xf>
    <xf numFmtId="49" fontId="18" fillId="0" borderId="7" xfId="5" applyNumberFormat="1" applyFont="1" applyBorder="1" applyAlignment="1">
      <alignment horizontal="left" vertical="center" wrapText="1"/>
    </xf>
    <xf numFmtId="49" fontId="18" fillId="0" borderId="9" xfId="5" applyNumberFormat="1" applyFont="1" applyBorder="1" applyAlignment="1">
      <alignment horizontal="left" vertical="center" wrapText="1"/>
    </xf>
    <xf numFmtId="49" fontId="18" fillId="5" borderId="8" xfId="5" applyNumberFormat="1" applyFont="1" applyFill="1" applyBorder="1" applyAlignment="1">
      <alignment horizontal="left" vertical="center" wrapText="1"/>
    </xf>
    <xf numFmtId="49" fontId="18" fillId="5" borderId="9" xfId="5" applyNumberFormat="1" applyFont="1" applyFill="1" applyBorder="1" applyAlignment="1">
      <alignment horizontal="left" vertical="center" wrapText="1"/>
    </xf>
    <xf numFmtId="49" fontId="19" fillId="0" borderId="7" xfId="5" applyNumberFormat="1" applyFont="1" applyBorder="1" applyAlignment="1">
      <alignment horizontal="left" vertical="center" wrapText="1"/>
    </xf>
    <xf numFmtId="49" fontId="19" fillId="0" borderId="9" xfId="5" applyNumberFormat="1" applyFont="1" applyBorder="1" applyAlignment="1">
      <alignment horizontal="left" vertical="center" wrapText="1"/>
    </xf>
    <xf numFmtId="49" fontId="92" fillId="0" borderId="7" xfId="5" applyNumberFormat="1" applyFont="1" applyBorder="1" applyAlignment="1">
      <alignment horizontal="left" vertical="center" shrinkToFit="1"/>
    </xf>
    <xf numFmtId="49" fontId="92" fillId="0" borderId="8" xfId="5" applyNumberFormat="1" applyFont="1" applyBorder="1" applyAlignment="1">
      <alignment horizontal="left" vertical="center" shrinkToFit="1"/>
    </xf>
    <xf numFmtId="49" fontId="17" fillId="3" borderId="7" xfId="5" applyNumberFormat="1" applyFont="1" applyFill="1" applyBorder="1" applyAlignment="1">
      <alignment horizontal="left" vertical="center" wrapText="1"/>
    </xf>
    <xf numFmtId="49" fontId="17" fillId="3" borderId="8" xfId="5" applyNumberFormat="1" applyFont="1" applyFill="1" applyBorder="1" applyAlignment="1">
      <alignment horizontal="left" vertical="center" wrapText="1"/>
    </xf>
    <xf numFmtId="49" fontId="17" fillId="3" borderId="9" xfId="5" applyNumberFormat="1" applyFont="1" applyFill="1" applyBorder="1" applyAlignment="1">
      <alignment horizontal="left" vertical="center" wrapText="1"/>
    </xf>
    <xf numFmtId="49" fontId="18" fillId="0" borderId="7" xfId="5" applyNumberFormat="1" applyFont="1" applyFill="1" applyBorder="1" applyAlignment="1">
      <alignment horizontal="left" vertical="center" wrapText="1"/>
    </xf>
    <xf numFmtId="49" fontId="18" fillId="0" borderId="8" xfId="5" applyNumberFormat="1" applyFont="1" applyFill="1" applyBorder="1" applyAlignment="1">
      <alignment horizontal="left" vertical="center" wrapText="1"/>
    </xf>
    <xf numFmtId="0" fontId="90" fillId="0" borderId="0" xfId="3" applyFont="1" applyAlignment="1">
      <alignment horizontal="center" vertical="center"/>
    </xf>
    <xf numFmtId="41" fontId="22" fillId="0" borderId="17" xfId="1" applyFont="1" applyFill="1" applyBorder="1" applyAlignment="1">
      <alignment horizontal="center" vertical="center"/>
    </xf>
    <xf numFmtId="41" fontId="22" fillId="0" borderId="18" xfId="1" applyFont="1" applyFill="1" applyBorder="1" applyAlignment="1">
      <alignment horizontal="center" vertical="center"/>
    </xf>
    <xf numFmtId="0" fontId="4" fillId="0" borderId="15" xfId="0" quotePrefix="1" applyFont="1" applyBorder="1" applyAlignment="1">
      <alignment horizontal="center" vertical="center"/>
    </xf>
    <xf numFmtId="0" fontId="4" fillId="0" borderId="1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990">
    <cellStyle name="&quot;" xfId="6"/>
    <cellStyle name="#" xfId="7"/>
    <cellStyle name="#,##0" xfId="8"/>
    <cellStyle name="#,##0.0" xfId="9"/>
    <cellStyle name="#,##0.00" xfId="10"/>
    <cellStyle name="#,##0.000" xfId="11"/>
    <cellStyle name="#,##0_01.청심수장고" xfId="12"/>
    <cellStyle name="$" xfId="13"/>
    <cellStyle name="_x0004__x0004__x0019__x001b__x0004_$_x0010__x0010__x0008__x0001_" xfId="14"/>
    <cellStyle name="$_0009김포공항LED교체공사(광일)" xfId="15"/>
    <cellStyle name="$_0011KIST소각설비제작설치" xfId="16"/>
    <cellStyle name="$_0011긴급전화기정산(99년형광일)" xfId="17"/>
    <cellStyle name="$_0011부산종합경기장전광판" xfId="18"/>
    <cellStyle name="$_0012문화유적지표석제작설치" xfId="19"/>
    <cellStyle name="$_0102국제조명신공항분수조명" xfId="20"/>
    <cellStyle name="$_0105담배자판기개조원가" xfId="21"/>
    <cellStyle name="$_0106LG인버터냉난방기제작-1" xfId="22"/>
    <cellStyle name="$_0107광전송장비구매설치" xfId="23"/>
    <cellStyle name="$_0107도공IBS설비SW부문(참조)" xfId="24"/>
    <cellStyle name="$_0107문화재복원용목재-8월6일" xfId="25"/>
    <cellStyle name="$_0107포천영중수배전반(제조,설치)" xfId="26"/>
    <cellStyle name="$_0108한국전기교통-LED교통신호등((원본))" xfId="27"/>
    <cellStyle name="$_0111해양수산부등명기제작" xfId="28"/>
    <cellStyle name="$_0112금감원사무자동화시스템" xfId="29"/>
    <cellStyle name="$_0112수도권매립지SW원가" xfId="30"/>
    <cellStyle name="$_0201종합예술회관의자제작설치" xfId="31"/>
    <cellStyle name="$_0202마사회근무복" xfId="32"/>
    <cellStyle name="$_0202부경교재-승강칠판" xfId="33"/>
    <cellStyle name="$_0204한국석묘납골함-1규격" xfId="34"/>
    <cellStyle name="$_2002결과표" xfId="35"/>
    <cellStyle name="$_db진흥" xfId="36"/>
    <cellStyle name="$_SE40" xfId="37"/>
    <cellStyle name="$_SH07-08-141 조이물류(물류창고 수장고공사)" xfId="38"/>
    <cellStyle name="$_SH09-04-141 이응노미술관(수장고공사)" xfId="39"/>
    <cellStyle name="$_SH09-06-262 원주 한지테마파크 (수장고,전시실)-2" xfId="40"/>
    <cellStyle name="$_견적2" xfId="41"/>
    <cellStyle name="$_기아" xfId="42"/>
    <cellStyle name="$_동산용사촌수현(원본)" xfId="43"/>
    <cellStyle name="$_물량산출" xfId="44"/>
    <cellStyle name="$_물량산출서" xfId="45"/>
    <cellStyle name="$_물량산출서_SH09-06-262 원주 한지테마파크 (수장고,전시실)-2" xfId="46"/>
    <cellStyle name="$_수초제거기(대양기계)" xfId="47"/>
    <cellStyle name="$_예술의전당물량산출서" xfId="48"/>
    <cellStyle name="$_원가계산서,내역서" xfId="49"/>
    <cellStyle name="$_원본 - 한국전기교통-개선형신호등 4종" xfId="50"/>
    <cellStyle name="$_중앙선관위(투표,개표)" xfId="51"/>
    <cellStyle name="$_최종-한국전기교통-개선형신호등 4종(공수조정)" xfId="52"/>
    <cellStyle name="(##.00)" xfId="53"/>
    <cellStyle name="(△콤마)" xfId="54"/>
    <cellStyle name="(백분율)" xfId="55"/>
    <cellStyle name="(콤마)" xfId="56"/>
    <cellStyle name="??&amp;O?&amp;H?_x0008__x000f__x0007_?_x0007__x0001__x0001_" xfId="57"/>
    <cellStyle name="??&amp;O?&amp;H?_x0008_??_x0007__x0001__x0001_" xfId="58"/>
    <cellStyle name="??&amp;쏗?뷐9_x0008__x0011__x0007_?_x0007__x0001__x0001_" xfId="59"/>
    <cellStyle name="?W?_laroux" xfId="60"/>
    <cellStyle name="_(3.14) - 영주여자고등학교 급식소 및 다목적강당 증축공사" xfId="61"/>
    <cellStyle name="_(가칭)고령중학교 교사 신축공사(파일수정)" xfId="62"/>
    <cellStyle name="_(최종본10.18)(가칭)형곡고등학교 교사신축 BTL사업 기본설계용역" xfId="63"/>
    <cellStyle name="_01.청심수장고" xfId="64"/>
    <cellStyle name="_1213-이너아트내역서02-단가조사서제작사양포함" xfId="65"/>
    <cellStyle name="_2001 장애조치" xfId="66"/>
    <cellStyle name="_2설명판넬부문" xfId="67"/>
    <cellStyle name="_3)우리은행모형" xfId="68"/>
    <cellStyle name="_4-1.전시용영상장비" xfId="69"/>
    <cellStyle name="_RESULTS" xfId="70"/>
    <cellStyle name="_SH07-03-231 남광건설(광주어린이박물관)" xfId="71"/>
    <cellStyle name="_SH07-08-141 조이물류(물류창고 수장고공사)" xfId="72"/>
    <cellStyle name="_SH08-01-173 금호문화재단(한국종합물류수장고공사)" xfId="73"/>
    <cellStyle name="_SH08-07-241 한국복합물류1(한국종합물류수장고공사 60RT)" xfId="74"/>
    <cellStyle name="_SH09-06-262 원주 한지테마파크 (수장고,전시실)-2" xfId="75"/>
    <cellStyle name="_건축내역" xfId="76"/>
    <cellStyle name="_경량기포콘크리트 일위대가" xfId="77"/>
    <cellStyle name="_공문 " xfId="78"/>
    <cellStyle name="_공문 _내역서" xfId="79"/>
    <cellStyle name="_공문양식" xfId="80"/>
    <cellStyle name="_광주현대미술관설계내역서(예산범위내)-1" xfId="81"/>
    <cellStyle name="_광평초등학교 도서실 리모델링공사(8.4)" xfId="82"/>
    <cellStyle name="_구리,삼패" xfId="83"/>
    <cellStyle name="_구즉내역서" xfId="84"/>
    <cellStyle name="_국도42호선여량지구오르막차로" xfId="85"/>
    <cellStyle name="_국립생물자원관 수장고1" xfId="86"/>
    <cellStyle name="_국립생물자원관 수장고1_국립생물자원관수장고공사0818" xfId="87"/>
    <cellStyle name="_국립생물자원관 수장고1_국립생물자원관수장고공사0825" xfId="88"/>
    <cellStyle name="_군위내역서(A동)" xfId="89"/>
    <cellStyle name="_기계고발주" xfId="90"/>
    <cellStyle name="_기성검사원" xfId="91"/>
    <cellStyle name="_기성검사원_내역서" xfId="92"/>
    <cellStyle name="_내역서(일위대가)" xfId="93"/>
    <cellStyle name="_노후창호개체공사" xfId="94"/>
    <cellStyle name="_대박수장고(이환기업)" xfId="95"/>
    <cellStyle name="_대박수장고(이환기업)_국립생물자원관수장고공사0818" xfId="96"/>
    <cellStyle name="_대박수장고(이환기업)_국립생물자원관수장고공사0825" xfId="97"/>
    <cellStyle name="_대박수장고공내역(이환기업)" xfId="98"/>
    <cellStyle name="_대박수장고공내역(이환기업)_국립생물자원관수장고공사0818" xfId="99"/>
    <cellStyle name="_대박수장고공내역(이환기업)_국립생물자원관수장고공사0825" xfId="100"/>
    <cellStyle name="_대박수장고공내역두리(이환기업)" xfId="101"/>
    <cellStyle name="_대박수장고공내역두리(이환기업)_국립생물자원관수장고공사0818" xfId="102"/>
    <cellStyle name="_대박수장고공내역두리(이환기업)_국립생물자원관수장고공사0825" xfId="103"/>
    <cellStyle name="_대전노은2-1전기내역서(2차수정107)" xfId="104"/>
    <cellStyle name="_대전노은2-1전기내역서(2차수정107)_국립생물자원관수장고공사0818" xfId="105"/>
    <cellStyle name="_대전노은2-1전기내역서(2차수정107)_국립생물자원관수장고공사0825" xfId="106"/>
    <cellStyle name="_대전노은2-1전기내역서(2차수정107)_대박수장고(이환기업)" xfId="107"/>
    <cellStyle name="_대전노은2-1전기내역서(2차수정107)_대박수장고(이환기업)_국립생물자원관수장고공사0818" xfId="108"/>
    <cellStyle name="_대전노은2-1전기내역서(2차수정107)_대박수장고(이환기업)_국립생물자원관수장고공사0825" xfId="109"/>
    <cellStyle name="_대전노은2-1전기내역서(2차수정107)_대박수장고공내역(이환기업)" xfId="110"/>
    <cellStyle name="_대전노은2-1전기내역서(2차수정107)_대박수장고공내역(이환기업)_국립생물자원관수장고공사0818" xfId="111"/>
    <cellStyle name="_대전노은2-1전기내역서(2차수정107)_대박수장고공내역(이환기업)_국립생물자원관수장고공사0825" xfId="112"/>
    <cellStyle name="_대전노은2-1전기내역서(2차수정107)_대박수장고공내역두리(이환기업)" xfId="113"/>
    <cellStyle name="_대전노은2-1전기내역서(2차수정107)_대박수장고공내역두리(이환기업)_국립생물자원관수장고공사0818" xfId="114"/>
    <cellStyle name="_대전노은2-1전기내역서(2차수정107)_대박수장고공내역두리(이환기업)_국립생물자원관수장고공사0825" xfId="115"/>
    <cellStyle name="_대전노은2-1전기내역서(2차수정107)_수장고공사내역서(3회)" xfId="116"/>
    <cellStyle name="_대전노은2-1전기내역서(2차수정107)_하도급분류- 대전노은2-1" xfId="117"/>
    <cellStyle name="_대전노은2-1전기내역서(2차수정107)_하도급분류- 대전노은2-1_국립생물자원관수장고공사0818" xfId="118"/>
    <cellStyle name="_대전노은2-1전기내역서(2차수정107)_하도급분류- 대전노은2-1_국립생물자원관수장고공사0825" xfId="119"/>
    <cellStyle name="_대전노은2-1전기내역서(2차수정107)_하도급분류- 대전노은2-1_대박수장고(이환기업)" xfId="120"/>
    <cellStyle name="_대전노은2-1전기내역서(2차수정107)_하도급분류- 대전노은2-1_대박수장고(이환기업)_국립생물자원관수장고공사0818" xfId="121"/>
    <cellStyle name="_대전노은2-1전기내역서(2차수정107)_하도급분류- 대전노은2-1_대박수장고(이환기업)_국립생물자원관수장고공사0825" xfId="122"/>
    <cellStyle name="_대전노은2-1전기내역서(2차수정107)_하도급분류- 대전노은2-1_대박수장고공내역(이환기업)" xfId="123"/>
    <cellStyle name="_대전노은2-1전기내역서(2차수정107)_하도급분류- 대전노은2-1_대박수장고공내역(이환기업)_국립생물자원관수장고공사0818" xfId="124"/>
    <cellStyle name="_대전노은2-1전기내역서(2차수정107)_하도급분류- 대전노은2-1_대박수장고공내역(이환기업)_국립생물자원관수장고공사0825" xfId="125"/>
    <cellStyle name="_대전노은2-1전기내역서(2차수정107)_하도급분류- 대전노은2-1_대박수장고공내역두리(이환기업)" xfId="126"/>
    <cellStyle name="_대전노은2-1전기내역서(2차수정107)_하도급분류- 대전노은2-1_대박수장고공내역두리(이환기업)_국립생물자원관수장고공사0818" xfId="127"/>
    <cellStyle name="_대전노은2-1전기내역서(2차수정107)_하도급분류- 대전노은2-1_대박수장고공내역두리(이환기업)_국립생물자원관수장고공사0825" xfId="128"/>
    <cellStyle name="_대전노은2-1전기내역서(2차수정107)_하도급분류- 대전노은2-1_수장고공사내역서(3회)" xfId="129"/>
    <cellStyle name="_대전노은2-1전기내역서(2차수정107)_하도급분류- 대전노은2-1_용인동백공사비분석" xfId="130"/>
    <cellStyle name="_대전노은2-1전기내역서(2차수정107)_하도급분류- 대전노은2-1_용인동백공사비분석_국립생물자원관수장고공사0818" xfId="131"/>
    <cellStyle name="_대전노은2-1전기내역서(2차수정107)_하도급분류- 대전노은2-1_용인동백공사비분석_국립생물자원관수장고공사0825" xfId="132"/>
    <cellStyle name="_대전노은2-1전기내역서(2차수정107)_하도급분류- 대전노은2-1_용인동백공사비분석_대박수장고(이환기업)" xfId="133"/>
    <cellStyle name="_대전노은2-1전기내역서(2차수정107)_하도급분류- 대전노은2-1_용인동백공사비분석_대박수장고(이환기업)_국립생물자원관수장고공사0818" xfId="134"/>
    <cellStyle name="_대전노은2-1전기내역서(2차수정107)_하도급분류- 대전노은2-1_용인동백공사비분석_대박수장고(이환기업)_국립생물자원관수장고공사0825" xfId="135"/>
    <cellStyle name="_대전노은2-1전기내역서(2차수정107)_하도급분류- 대전노은2-1_용인동백공사비분석_대박수장고공내역(이환기업)" xfId="136"/>
    <cellStyle name="_대전노은2-1전기내역서(2차수정107)_하도급분류- 대전노은2-1_용인동백공사비분석_대박수장고공내역(이환기업)_국립생물자원관수장고공사0818" xfId="137"/>
    <cellStyle name="_대전노은2-1전기내역서(2차수정107)_하도급분류- 대전노은2-1_용인동백공사비분석_대박수장고공내역(이환기업)_국립생물자원관수장고공사0825" xfId="138"/>
    <cellStyle name="_대전노은2-1전기내역서(2차수정107)_하도급분류- 대전노은2-1_용인동백공사비분석_대박수장고공내역두리(이환기업)" xfId="139"/>
    <cellStyle name="_대전노은2-1전기내역서(2차수정107)_하도급분류- 대전노은2-1_용인동백공사비분석_대박수장고공내역두리(이환기업)_국립생물자원관수장고공사0818" xfId="140"/>
    <cellStyle name="_대전노은2-1전기내역서(2차수정107)_하도급분류- 대전노은2-1_용인동백공사비분석_대박수장고공내역두리(이환기업)_국립생물자원관수장고공사0825" xfId="141"/>
    <cellStyle name="_대전노은2-1전기내역서(2차수정107)_하도급분류- 대전노은2-1_용인동백공사비분석_수장고공사내역서(3회)" xfId="142"/>
    <cellStyle name="_대전노은2-1전기내역서(도급50)" xfId="143"/>
    <cellStyle name="_대전노은2-1전기내역서(도급50)_국립생물자원관수장고공사0818" xfId="144"/>
    <cellStyle name="_대전노은2-1전기내역서(도급50)_국립생물자원관수장고공사0825" xfId="145"/>
    <cellStyle name="_대전노은2-1전기내역서(도급50)_대박수장고(이환기업)" xfId="146"/>
    <cellStyle name="_대전노은2-1전기내역서(도급50)_대박수장고(이환기업)_국립생물자원관수장고공사0818" xfId="147"/>
    <cellStyle name="_대전노은2-1전기내역서(도급50)_대박수장고(이환기업)_국립생물자원관수장고공사0825" xfId="148"/>
    <cellStyle name="_대전노은2-1전기내역서(도급50)_대박수장고공내역(이환기업)" xfId="149"/>
    <cellStyle name="_대전노은2-1전기내역서(도급50)_대박수장고공내역(이환기업)_국립생물자원관수장고공사0818" xfId="150"/>
    <cellStyle name="_대전노은2-1전기내역서(도급50)_대박수장고공내역(이환기업)_국립생물자원관수장고공사0825" xfId="151"/>
    <cellStyle name="_대전노은2-1전기내역서(도급50)_대박수장고공내역두리(이환기업)" xfId="152"/>
    <cellStyle name="_대전노은2-1전기내역서(도급50)_대박수장고공내역두리(이환기업)_국립생물자원관수장고공사0818" xfId="153"/>
    <cellStyle name="_대전노은2-1전기내역서(도급50)_대박수장고공내역두리(이환기업)_국립생물자원관수장고공사0825" xfId="154"/>
    <cellStyle name="_대전노은2-1전기내역서(도급50)_수장고공사내역서(3회)" xfId="155"/>
    <cellStyle name="_대전노은2-1전기내역서(도급50)_하도급분류- 대전노은2-1" xfId="156"/>
    <cellStyle name="_대전노은2-1전기내역서(도급50)_하도급분류- 대전노은2-1_국립생물자원관수장고공사0818" xfId="157"/>
    <cellStyle name="_대전노은2-1전기내역서(도급50)_하도급분류- 대전노은2-1_국립생물자원관수장고공사0825" xfId="158"/>
    <cellStyle name="_대전노은2-1전기내역서(도급50)_하도급분류- 대전노은2-1_대박수장고(이환기업)" xfId="159"/>
    <cellStyle name="_대전노은2-1전기내역서(도급50)_하도급분류- 대전노은2-1_대박수장고(이환기업)_국립생물자원관수장고공사0818" xfId="160"/>
    <cellStyle name="_대전노은2-1전기내역서(도급50)_하도급분류- 대전노은2-1_대박수장고(이환기업)_국립생물자원관수장고공사0825" xfId="161"/>
    <cellStyle name="_대전노은2-1전기내역서(도급50)_하도급분류- 대전노은2-1_대박수장고공내역(이환기업)" xfId="162"/>
    <cellStyle name="_대전노은2-1전기내역서(도급50)_하도급분류- 대전노은2-1_대박수장고공내역(이환기업)_국립생물자원관수장고공사0818" xfId="163"/>
    <cellStyle name="_대전노은2-1전기내역서(도급50)_하도급분류- 대전노은2-1_대박수장고공내역(이환기업)_국립생물자원관수장고공사0825" xfId="164"/>
    <cellStyle name="_대전노은2-1전기내역서(도급50)_하도급분류- 대전노은2-1_대박수장고공내역두리(이환기업)" xfId="165"/>
    <cellStyle name="_대전노은2-1전기내역서(도급50)_하도급분류- 대전노은2-1_대박수장고공내역두리(이환기업)_국립생물자원관수장고공사0818" xfId="166"/>
    <cellStyle name="_대전노은2-1전기내역서(도급50)_하도급분류- 대전노은2-1_대박수장고공내역두리(이환기업)_국립생물자원관수장고공사0825" xfId="167"/>
    <cellStyle name="_대전노은2-1전기내역서(도급50)_하도급분류- 대전노은2-1_수장고공사내역서(3회)" xfId="168"/>
    <cellStyle name="_대전노은2-1전기내역서(도급50)_하도급분류- 대전노은2-1_용인동백공사비분석" xfId="169"/>
    <cellStyle name="_대전노은2-1전기내역서(도급50)_하도급분류- 대전노은2-1_용인동백공사비분석_국립생물자원관수장고공사0818" xfId="170"/>
    <cellStyle name="_대전노은2-1전기내역서(도급50)_하도급분류- 대전노은2-1_용인동백공사비분석_국립생물자원관수장고공사0825" xfId="171"/>
    <cellStyle name="_대전노은2-1전기내역서(도급50)_하도급분류- 대전노은2-1_용인동백공사비분석_대박수장고(이환기업)" xfId="172"/>
    <cellStyle name="_대전노은2-1전기내역서(도급50)_하도급분류- 대전노은2-1_용인동백공사비분석_대박수장고(이환기업)_국립생물자원관수장고공사0818" xfId="173"/>
    <cellStyle name="_대전노은2-1전기내역서(도급50)_하도급분류- 대전노은2-1_용인동백공사비분석_대박수장고(이환기업)_국립생물자원관수장고공사0825" xfId="174"/>
    <cellStyle name="_대전노은2-1전기내역서(도급50)_하도급분류- 대전노은2-1_용인동백공사비분석_대박수장고공내역(이환기업)" xfId="175"/>
    <cellStyle name="_대전노은2-1전기내역서(도급50)_하도급분류- 대전노은2-1_용인동백공사비분석_대박수장고공내역(이환기업)_국립생물자원관수장고공사0818" xfId="176"/>
    <cellStyle name="_대전노은2-1전기내역서(도급50)_하도급분류- 대전노은2-1_용인동백공사비분석_대박수장고공내역(이환기업)_국립생물자원관수장고공사0825" xfId="177"/>
    <cellStyle name="_대전노은2-1전기내역서(도급50)_하도급분류- 대전노은2-1_용인동백공사비분석_대박수장고공내역두리(이환기업)" xfId="178"/>
    <cellStyle name="_대전노은2-1전기내역서(도급50)_하도급분류- 대전노은2-1_용인동백공사비분석_대박수장고공내역두리(이환기업)_국립생물자원관수장고공사0818" xfId="179"/>
    <cellStyle name="_대전노은2-1전기내역서(도급50)_하도급분류- 대전노은2-1_용인동백공사비분석_대박수장고공내역두리(이환기업)_국립생물자원관수장고공사0825" xfId="180"/>
    <cellStyle name="_대전노은2-1전기내역서(도급50)_하도급분류- 대전노은2-1_용인동백공사비분석_수장고공사내역서(3회)" xfId="181"/>
    <cellStyle name="_대전노은지구2-1-총괄 전기내역서(강영연)" xfId="182"/>
    <cellStyle name="_대전노은지구2-1-총괄 전기내역서(강영연)_국립생물자원관수장고공사0818" xfId="183"/>
    <cellStyle name="_대전노은지구2-1-총괄 전기내역서(강영연)_국립생물자원관수장고공사0825" xfId="184"/>
    <cellStyle name="_대전노은지구2-1-총괄 전기내역서(강영연)_대박수장고(이환기업)" xfId="185"/>
    <cellStyle name="_대전노은지구2-1-총괄 전기내역서(강영연)_대박수장고(이환기업)_국립생물자원관수장고공사0818" xfId="186"/>
    <cellStyle name="_대전노은지구2-1-총괄 전기내역서(강영연)_대박수장고(이환기업)_국립생물자원관수장고공사0825" xfId="187"/>
    <cellStyle name="_대전노은지구2-1-총괄 전기내역서(강영연)_대박수장고공내역(이환기업)" xfId="188"/>
    <cellStyle name="_대전노은지구2-1-총괄 전기내역서(강영연)_대박수장고공내역(이환기업)_국립생물자원관수장고공사0818" xfId="189"/>
    <cellStyle name="_대전노은지구2-1-총괄 전기내역서(강영연)_대박수장고공내역(이환기업)_국립생물자원관수장고공사0825" xfId="190"/>
    <cellStyle name="_대전노은지구2-1-총괄 전기내역서(강영연)_대박수장고공내역두리(이환기업)" xfId="191"/>
    <cellStyle name="_대전노은지구2-1-총괄 전기내역서(강영연)_대박수장고공내역두리(이환기업)_국립생물자원관수장고공사0818" xfId="192"/>
    <cellStyle name="_대전노은지구2-1-총괄 전기내역서(강영연)_대박수장고공내역두리(이환기업)_국립생물자원관수장고공사0825" xfId="193"/>
    <cellStyle name="_대전노은지구2-1-총괄 전기내역서(강영연)_수장고공사내역서(3회)" xfId="194"/>
    <cellStyle name="_대전노은지구2-1-총괄 전기내역서(강영연)_하도급분류- 대전노은2-1" xfId="195"/>
    <cellStyle name="_대전노은지구2-1-총괄 전기내역서(강영연)_하도급분류- 대전노은2-1_국립생물자원관수장고공사0818" xfId="196"/>
    <cellStyle name="_대전노은지구2-1-총괄 전기내역서(강영연)_하도급분류- 대전노은2-1_국립생물자원관수장고공사0825" xfId="197"/>
    <cellStyle name="_대전노은지구2-1-총괄 전기내역서(강영연)_하도급분류- 대전노은2-1_대박수장고(이환기업)" xfId="198"/>
    <cellStyle name="_대전노은지구2-1-총괄 전기내역서(강영연)_하도급분류- 대전노은2-1_대박수장고(이환기업)_국립생물자원관수장고공사0818" xfId="199"/>
    <cellStyle name="_대전노은지구2-1-총괄 전기내역서(강영연)_하도급분류- 대전노은2-1_대박수장고(이환기업)_국립생물자원관수장고공사0825" xfId="200"/>
    <cellStyle name="_대전노은지구2-1-총괄 전기내역서(강영연)_하도급분류- 대전노은2-1_대박수장고공내역(이환기업)" xfId="201"/>
    <cellStyle name="_대전노은지구2-1-총괄 전기내역서(강영연)_하도급분류- 대전노은2-1_대박수장고공내역(이환기업)_국립생물자원관수장고공사0818" xfId="202"/>
    <cellStyle name="_대전노은지구2-1-총괄 전기내역서(강영연)_하도급분류- 대전노은2-1_대박수장고공내역(이환기업)_국립생물자원관수장고공사0825" xfId="203"/>
    <cellStyle name="_대전노은지구2-1-총괄 전기내역서(강영연)_하도급분류- 대전노은2-1_대박수장고공내역두리(이환기업)" xfId="204"/>
    <cellStyle name="_대전노은지구2-1-총괄 전기내역서(강영연)_하도급분류- 대전노은2-1_대박수장고공내역두리(이환기업)_국립생물자원관수장고공사0818" xfId="205"/>
    <cellStyle name="_대전노은지구2-1-총괄 전기내역서(강영연)_하도급분류- 대전노은2-1_대박수장고공내역두리(이환기업)_국립생물자원관수장고공사0825" xfId="206"/>
    <cellStyle name="_대전노은지구2-1-총괄 전기내역서(강영연)_하도급분류- 대전노은2-1_수장고공사내역서(3회)" xfId="207"/>
    <cellStyle name="_대전노은지구2-1-총괄 전기내역서(강영연)_하도급분류- 대전노은2-1_용인동백공사비분석" xfId="208"/>
    <cellStyle name="_대전노은지구2-1-총괄 전기내역서(강영연)_하도급분류- 대전노은2-1_용인동백공사비분석_국립생물자원관수장고공사0818" xfId="209"/>
    <cellStyle name="_대전노은지구2-1-총괄 전기내역서(강영연)_하도급분류- 대전노은2-1_용인동백공사비분석_국립생물자원관수장고공사0825" xfId="210"/>
    <cellStyle name="_대전노은지구2-1-총괄 전기내역서(강영연)_하도급분류- 대전노은2-1_용인동백공사비분석_대박수장고(이환기업)" xfId="211"/>
    <cellStyle name="_대전노은지구2-1-총괄 전기내역서(강영연)_하도급분류- 대전노은2-1_용인동백공사비분석_대박수장고(이환기업)_국립생물자원관수장고공사0818" xfId="212"/>
    <cellStyle name="_대전노은지구2-1-총괄 전기내역서(강영연)_하도급분류- 대전노은2-1_용인동백공사비분석_대박수장고(이환기업)_국립생물자원관수장고공사0825" xfId="213"/>
    <cellStyle name="_대전노은지구2-1-총괄 전기내역서(강영연)_하도급분류- 대전노은2-1_용인동백공사비분석_대박수장고공내역(이환기업)" xfId="214"/>
    <cellStyle name="_대전노은지구2-1-총괄 전기내역서(강영연)_하도급분류- 대전노은2-1_용인동백공사비분석_대박수장고공내역(이환기업)_국립생물자원관수장고공사0818" xfId="215"/>
    <cellStyle name="_대전노은지구2-1-총괄 전기내역서(강영연)_하도급분류- 대전노은2-1_용인동백공사비분석_대박수장고공내역(이환기업)_국립생물자원관수장고공사0825" xfId="216"/>
    <cellStyle name="_대전노은지구2-1-총괄 전기내역서(강영연)_하도급분류- 대전노은2-1_용인동백공사비분석_대박수장고공내역두리(이환기업)" xfId="217"/>
    <cellStyle name="_대전노은지구2-1-총괄 전기내역서(강영연)_하도급분류- 대전노은2-1_용인동백공사비분석_대박수장고공내역두리(이환기업)_국립생물자원관수장고공사0818" xfId="218"/>
    <cellStyle name="_대전노은지구2-1-총괄 전기내역서(강영연)_하도급분류- 대전노은2-1_용인동백공사비분석_대박수장고공내역두리(이환기업)_국립생물자원관수장고공사0825" xfId="219"/>
    <cellStyle name="_대전노은지구2-1-총괄 전기내역서(강영연)_하도급분류- 대전노은2-1_용인동백공사비분석_수장고공사내역서(3회)" xfId="220"/>
    <cellStyle name="_도로공사대전지사" xfId="221"/>
    <cellStyle name="_동원꽃농원" xfId="222"/>
    <cellStyle name="_등촌동()-결재" xfId="223"/>
    <cellStyle name="_등촌동()-결재_국립생물자원관수장고공사0818" xfId="224"/>
    <cellStyle name="_등촌동()-결재_국립생물자원관수장고공사0825" xfId="225"/>
    <cellStyle name="_등촌동()-결재_대박수장고(이환기업)" xfId="226"/>
    <cellStyle name="_등촌동()-결재_대박수장고(이환기업)_국립생물자원관수장고공사0818" xfId="227"/>
    <cellStyle name="_등촌동()-결재_대박수장고(이환기업)_국립생물자원관수장고공사0825" xfId="228"/>
    <cellStyle name="_등촌동()-결재_대박수장고공내역(이환기업)" xfId="229"/>
    <cellStyle name="_등촌동()-결재_대박수장고공내역(이환기업)_국립생물자원관수장고공사0818" xfId="230"/>
    <cellStyle name="_등촌동()-결재_대박수장고공내역(이환기업)_국립생물자원관수장고공사0825" xfId="231"/>
    <cellStyle name="_등촌동()-결재_대박수장고공내역두리(이환기업)" xfId="232"/>
    <cellStyle name="_등촌동()-결재_대박수장고공내역두리(이환기업)_국립생물자원관수장고공사0818" xfId="233"/>
    <cellStyle name="_등촌동()-결재_대박수장고공내역두리(이환기업)_국립생물자원관수장고공사0825" xfId="234"/>
    <cellStyle name="_등촌동()-결재_수장고공사내역서(3회)" xfId="235"/>
    <cellStyle name="_등촌동()-결재_휴게소-결재" xfId="236"/>
    <cellStyle name="_등촌동()-결재_휴게소-결재_국립생물자원관수장고공사0818" xfId="237"/>
    <cellStyle name="_등촌동()-결재_휴게소-결재_국립생물자원관수장고공사0825" xfId="238"/>
    <cellStyle name="_등촌동()-결재_휴게소-결재_대박수장고(이환기업)" xfId="239"/>
    <cellStyle name="_등촌동()-결재_휴게소-결재_대박수장고(이환기업)_국립생물자원관수장고공사0818" xfId="240"/>
    <cellStyle name="_등촌동()-결재_휴게소-결재_대박수장고(이환기업)_국립생물자원관수장고공사0825" xfId="241"/>
    <cellStyle name="_등촌동()-결재_휴게소-결재_대박수장고공내역(이환기업)" xfId="242"/>
    <cellStyle name="_등촌동()-결재_휴게소-결재_대박수장고공내역(이환기업)_국립생물자원관수장고공사0818" xfId="243"/>
    <cellStyle name="_등촌동()-결재_휴게소-결재_대박수장고공내역(이환기업)_국립생물자원관수장고공사0825" xfId="244"/>
    <cellStyle name="_등촌동()-결재_휴게소-결재_대박수장고공내역두리(이환기업)" xfId="245"/>
    <cellStyle name="_등촌동()-결재_휴게소-결재_대박수장고공내역두리(이환기업)_국립생물자원관수장고공사0818" xfId="246"/>
    <cellStyle name="_등촌동()-결재_휴게소-결재_대박수장고공내역두리(이환기업)_국립생물자원관수장고공사0825" xfId="247"/>
    <cellStyle name="_등촌동()-결재_휴게소-결재_수장고공사내역서(3회)" xfId="248"/>
    <cellStyle name="_등촌동-결재" xfId="249"/>
    <cellStyle name="_등촌동-결재(통합비교)" xfId="250"/>
    <cellStyle name="_등촌동-결재(통합비교)_국립생물자원관수장고공사0818" xfId="251"/>
    <cellStyle name="_등촌동-결재(통합비교)_국립생물자원관수장고공사0825" xfId="252"/>
    <cellStyle name="_등촌동-결재(통합비교)_대박수장고(이환기업)" xfId="253"/>
    <cellStyle name="_등촌동-결재(통합비교)_대박수장고(이환기업)_국립생물자원관수장고공사0818" xfId="254"/>
    <cellStyle name="_등촌동-결재(통합비교)_대박수장고(이환기업)_국립생물자원관수장고공사0825" xfId="255"/>
    <cellStyle name="_등촌동-결재(통합비교)_대박수장고공내역(이환기업)" xfId="256"/>
    <cellStyle name="_등촌동-결재(통합비교)_대박수장고공내역(이환기업)_국립생물자원관수장고공사0818" xfId="257"/>
    <cellStyle name="_등촌동-결재(통합비교)_대박수장고공내역(이환기업)_국립생물자원관수장고공사0825" xfId="258"/>
    <cellStyle name="_등촌동-결재(통합비교)_대박수장고공내역두리(이환기업)" xfId="259"/>
    <cellStyle name="_등촌동-결재(통합비교)_대박수장고공내역두리(이환기업)_국립생물자원관수장고공사0818" xfId="260"/>
    <cellStyle name="_등촌동-결재(통합비교)_대박수장고공내역두리(이환기업)_국립생물자원관수장고공사0825" xfId="261"/>
    <cellStyle name="_등촌동-결재(통합비교)_수장고공사내역서(3회)" xfId="262"/>
    <cellStyle name="_등촌동-결재(통합비교)_휴게소-결재" xfId="263"/>
    <cellStyle name="_등촌동-결재(통합비교)_휴게소-결재_국립생물자원관수장고공사0818" xfId="264"/>
    <cellStyle name="_등촌동-결재(통합비교)_휴게소-결재_국립생물자원관수장고공사0825" xfId="265"/>
    <cellStyle name="_등촌동-결재(통합비교)_휴게소-결재_대박수장고(이환기업)" xfId="266"/>
    <cellStyle name="_등촌동-결재(통합비교)_휴게소-결재_대박수장고(이환기업)_국립생물자원관수장고공사0818" xfId="267"/>
    <cellStyle name="_등촌동-결재(통합비교)_휴게소-결재_대박수장고(이환기업)_국립생물자원관수장고공사0825" xfId="268"/>
    <cellStyle name="_등촌동-결재(통합비교)_휴게소-결재_대박수장고공내역(이환기업)" xfId="269"/>
    <cellStyle name="_등촌동-결재(통합비교)_휴게소-결재_대박수장고공내역(이환기업)_국립생물자원관수장고공사0818" xfId="270"/>
    <cellStyle name="_등촌동-결재(통합비교)_휴게소-결재_대박수장고공내역(이환기업)_국립생물자원관수장고공사0825" xfId="271"/>
    <cellStyle name="_등촌동-결재(통합비교)_휴게소-결재_대박수장고공내역두리(이환기업)" xfId="272"/>
    <cellStyle name="_등촌동-결재(통합비교)_휴게소-결재_대박수장고공내역두리(이환기업)_국립생물자원관수장고공사0818" xfId="273"/>
    <cellStyle name="_등촌동-결재(통합비교)_휴게소-결재_대박수장고공내역두리(이환기업)_국립생물자원관수장고공사0825" xfId="274"/>
    <cellStyle name="_등촌동-결재(통합비교)_휴게소-결재_수장고공사내역서(3회)" xfId="275"/>
    <cellStyle name="_등촌동-결재_국립생물자원관수장고공사0818" xfId="276"/>
    <cellStyle name="_등촌동-결재_국립생물자원관수장고공사0825" xfId="277"/>
    <cellStyle name="_등촌동-결재_대박수장고(이환기업)" xfId="278"/>
    <cellStyle name="_등촌동-결재_대박수장고(이환기업)_국립생물자원관수장고공사0818" xfId="279"/>
    <cellStyle name="_등촌동-결재_대박수장고(이환기업)_국립생물자원관수장고공사0825" xfId="280"/>
    <cellStyle name="_등촌동-결재_대박수장고공내역(이환기업)" xfId="281"/>
    <cellStyle name="_등촌동-결재_대박수장고공내역(이환기업)_국립생물자원관수장고공사0818" xfId="282"/>
    <cellStyle name="_등촌동-결재_대박수장고공내역(이환기업)_국립생물자원관수장고공사0825" xfId="283"/>
    <cellStyle name="_등촌동-결재_대박수장고공내역두리(이환기업)" xfId="284"/>
    <cellStyle name="_등촌동-결재_대박수장고공내역두리(이환기업)_국립생물자원관수장고공사0818" xfId="285"/>
    <cellStyle name="_등촌동-결재_대박수장고공내역두리(이환기업)_국립생물자원관수장고공사0825" xfId="286"/>
    <cellStyle name="_등촌동-결재_수장고공사내역서(3회)" xfId="287"/>
    <cellStyle name="_등촌동-결재_휴게소-결재" xfId="288"/>
    <cellStyle name="_등촌동-결재_휴게소-결재_국립생물자원관수장고공사0818" xfId="289"/>
    <cellStyle name="_등촌동-결재_휴게소-결재_국립생물자원관수장고공사0825" xfId="290"/>
    <cellStyle name="_등촌동-결재_휴게소-결재_대박수장고(이환기업)" xfId="291"/>
    <cellStyle name="_등촌동-결재_휴게소-결재_대박수장고(이환기업)_국립생물자원관수장고공사0818" xfId="292"/>
    <cellStyle name="_등촌동-결재_휴게소-결재_대박수장고(이환기업)_국립생물자원관수장고공사0825" xfId="293"/>
    <cellStyle name="_등촌동-결재_휴게소-결재_대박수장고공내역(이환기업)" xfId="294"/>
    <cellStyle name="_등촌동-결재_휴게소-결재_대박수장고공내역(이환기업)_국립생물자원관수장고공사0818" xfId="295"/>
    <cellStyle name="_등촌동-결재_휴게소-결재_대박수장고공내역(이환기업)_국립생물자원관수장고공사0825" xfId="296"/>
    <cellStyle name="_등촌동-결재_휴게소-결재_대박수장고공내역두리(이환기업)" xfId="297"/>
    <cellStyle name="_등촌동-결재_휴게소-결재_대박수장고공내역두리(이환기업)_국립생물자원관수장고공사0818" xfId="298"/>
    <cellStyle name="_등촌동-결재_휴게소-결재_대박수장고공내역두리(이환기업)_국립생물자원관수장고공사0825" xfId="299"/>
    <cellStyle name="_등촌동-결재_휴게소-결재_수장고공사내역서(3회)" xfId="300"/>
    <cellStyle name="_디지펜복수학위연구소(6.11)" xfId="301"/>
    <cellStyle name="_마장초입찰내역(용동)" xfId="302"/>
    <cellStyle name="_매동초등학교신축공사(2006.11.10)" xfId="303"/>
    <cellStyle name="_물량산출" xfId="304"/>
    <cellStyle name="_물량산출서" xfId="305"/>
    <cellStyle name="_물량산출서_1" xfId="306"/>
    <cellStyle name="_물량산출서_내역서(일위대가)" xfId="307"/>
    <cellStyle name="_물량산출서_수장고 일위대가" xfId="308"/>
    <cellStyle name="_분석표-야탑" xfId="309"/>
    <cellStyle name="_분석표-야탑_국립생물자원관수장고공사0818" xfId="310"/>
    <cellStyle name="_분석표-야탑_국립생물자원관수장고공사0825" xfId="311"/>
    <cellStyle name="_분석표-야탑_대박수장고(이환기업)" xfId="312"/>
    <cellStyle name="_분석표-야탑_대박수장고(이환기업)_국립생물자원관수장고공사0818" xfId="313"/>
    <cellStyle name="_분석표-야탑_대박수장고(이환기업)_국립생물자원관수장고공사0825" xfId="314"/>
    <cellStyle name="_분석표-야탑_대박수장고공내역(이환기업)" xfId="315"/>
    <cellStyle name="_분석표-야탑_대박수장고공내역(이환기업)_국립생물자원관수장고공사0818" xfId="316"/>
    <cellStyle name="_분석표-야탑_대박수장고공내역(이환기업)_국립생물자원관수장고공사0825" xfId="317"/>
    <cellStyle name="_분석표-야탑_대박수장고공내역두리(이환기업)" xfId="318"/>
    <cellStyle name="_분석표-야탑_대박수장고공내역두리(이환기업)_국립생물자원관수장고공사0818" xfId="319"/>
    <cellStyle name="_분석표-야탑_대박수장고공내역두리(이환기업)_국립생물자원관수장고공사0825" xfId="320"/>
    <cellStyle name="_분석표-야탑_수장고공사내역서(3회)" xfId="321"/>
    <cellStyle name="_분석표-야탑_하도급분류- 대전노은2-1" xfId="322"/>
    <cellStyle name="_분석표-야탑_하도급분류- 대전노은2-1_국립생물자원관수장고공사0818" xfId="323"/>
    <cellStyle name="_분석표-야탑_하도급분류- 대전노은2-1_국립생물자원관수장고공사0825" xfId="324"/>
    <cellStyle name="_분석표-야탑_하도급분류- 대전노은2-1_대박수장고(이환기업)" xfId="325"/>
    <cellStyle name="_분석표-야탑_하도급분류- 대전노은2-1_대박수장고(이환기업)_국립생물자원관수장고공사0818" xfId="326"/>
    <cellStyle name="_분석표-야탑_하도급분류- 대전노은2-1_대박수장고(이환기업)_국립생물자원관수장고공사0825" xfId="327"/>
    <cellStyle name="_분석표-야탑_하도급분류- 대전노은2-1_대박수장고공내역(이환기업)" xfId="328"/>
    <cellStyle name="_분석표-야탑_하도급분류- 대전노은2-1_대박수장고공내역(이환기업)_국립생물자원관수장고공사0818" xfId="329"/>
    <cellStyle name="_분석표-야탑_하도급분류- 대전노은2-1_대박수장고공내역(이환기업)_국립생물자원관수장고공사0825" xfId="330"/>
    <cellStyle name="_분석표-야탑_하도급분류- 대전노은2-1_대박수장고공내역두리(이환기업)" xfId="331"/>
    <cellStyle name="_분석표-야탑_하도급분류- 대전노은2-1_대박수장고공내역두리(이환기업)_국립생물자원관수장고공사0818" xfId="332"/>
    <cellStyle name="_분석표-야탑_하도급분류- 대전노은2-1_대박수장고공내역두리(이환기업)_국립생물자원관수장고공사0825" xfId="333"/>
    <cellStyle name="_분석표-야탑_하도급분류- 대전노은2-1_수장고공사내역서(3회)" xfId="334"/>
    <cellStyle name="_분석표-야탑_하도급분류- 대전노은2-1_용인동백공사비분석" xfId="335"/>
    <cellStyle name="_분석표-야탑_하도급분류- 대전노은2-1_용인동백공사비분석_국립생물자원관수장고공사0818" xfId="336"/>
    <cellStyle name="_분석표-야탑_하도급분류- 대전노은2-1_용인동백공사비분석_국립생물자원관수장고공사0825" xfId="337"/>
    <cellStyle name="_분석표-야탑_하도급분류- 대전노은2-1_용인동백공사비분석_대박수장고(이환기업)" xfId="338"/>
    <cellStyle name="_분석표-야탑_하도급분류- 대전노은2-1_용인동백공사비분석_대박수장고(이환기업)_국립생물자원관수장고공사0818" xfId="339"/>
    <cellStyle name="_분석표-야탑_하도급분류- 대전노은2-1_용인동백공사비분석_대박수장고(이환기업)_국립생물자원관수장고공사0825" xfId="340"/>
    <cellStyle name="_분석표-야탑_하도급분류- 대전노은2-1_용인동백공사비분석_대박수장고공내역(이환기업)" xfId="341"/>
    <cellStyle name="_분석표-야탑_하도급분류- 대전노은2-1_용인동백공사비분석_대박수장고공내역(이환기업)_국립생물자원관수장고공사0818" xfId="342"/>
    <cellStyle name="_분석표-야탑_하도급분류- 대전노은2-1_용인동백공사비분석_대박수장고공내역(이환기업)_국립생물자원관수장고공사0825" xfId="343"/>
    <cellStyle name="_분석표-야탑_하도급분류- 대전노은2-1_용인동백공사비분석_대박수장고공내역두리(이환기업)" xfId="344"/>
    <cellStyle name="_분석표-야탑_하도급분류- 대전노은2-1_용인동백공사비분석_대박수장고공내역두리(이환기업)_국립생물자원관수장고공사0818" xfId="345"/>
    <cellStyle name="_분석표-야탑_하도급분류- 대전노은2-1_용인동백공사비분석_대박수장고공내역두리(이환기업)_국립생물자원관수장고공사0825" xfId="346"/>
    <cellStyle name="_분석표-야탑_하도급분류- 대전노은2-1_용인동백공사비분석_수장고공사내역서(3회)" xfId="347"/>
    <cellStyle name="_사유서" xfId="348"/>
    <cellStyle name="_사유서_내역서" xfId="349"/>
    <cellStyle name="_산동 농협동로지소 청사 신축공사-1" xfId="350"/>
    <cellStyle name="_산동 농협동로지소 청사 신축공사-1_1" xfId="351"/>
    <cellStyle name="_석수고" xfId="352"/>
    <cellStyle name="_설계서 용지" xfId="353"/>
    <cellStyle name="_성덕초,명진초,신길(토목)" xfId="354"/>
    <cellStyle name="_수량제목" xfId="355"/>
    <cellStyle name="_수량제목_내역서" xfId="356"/>
    <cellStyle name="_수장고 일위대가" xfId="357"/>
    <cellStyle name="_수장고(설계물량산출서)" xfId="358"/>
    <cellStyle name="_수장고공사내역서(3회)" xfId="359"/>
    <cellStyle name="_수장고변경 물량검토" xfId="360"/>
    <cellStyle name="_신규일위대가" xfId="361"/>
    <cellStyle name="_실학박물관물량" xfId="362"/>
    <cellStyle name="_실행내역서-최초" xfId="363"/>
    <cellStyle name="_실행예산서(1차수정)" xfId="364"/>
    <cellStyle name="_양평동-결재" xfId="365"/>
    <cellStyle name="_양평동-결재(도급50)" xfId="366"/>
    <cellStyle name="_양평동-결재(도급50)_국립생물자원관수장고공사0818" xfId="367"/>
    <cellStyle name="_양평동-결재(도급50)_국립생물자원관수장고공사0825" xfId="368"/>
    <cellStyle name="_양평동-결재(도급50)_대박수장고(이환기업)" xfId="369"/>
    <cellStyle name="_양평동-결재(도급50)_대박수장고(이환기업)_국립생물자원관수장고공사0818" xfId="370"/>
    <cellStyle name="_양평동-결재(도급50)_대박수장고(이환기업)_국립생물자원관수장고공사0825" xfId="371"/>
    <cellStyle name="_양평동-결재(도급50)_대박수장고공내역(이환기업)" xfId="372"/>
    <cellStyle name="_양평동-결재(도급50)_대박수장고공내역(이환기업)_국립생물자원관수장고공사0818" xfId="373"/>
    <cellStyle name="_양평동-결재(도급50)_대박수장고공내역(이환기업)_국립생물자원관수장고공사0825" xfId="374"/>
    <cellStyle name="_양평동-결재(도급50)_대박수장고공내역두리(이환기업)" xfId="375"/>
    <cellStyle name="_양평동-결재(도급50)_대박수장고공내역두리(이환기업)_국립생물자원관수장고공사0818" xfId="376"/>
    <cellStyle name="_양평동-결재(도급50)_대박수장고공내역두리(이환기업)_국립생물자원관수장고공사0825" xfId="377"/>
    <cellStyle name="_양평동-결재(도급50)_수장고공사내역서(3회)" xfId="378"/>
    <cellStyle name="_양평동-결재(도급50)_휴게소-결재" xfId="379"/>
    <cellStyle name="_양평동-결재(도급50)_휴게소-결재_국립생물자원관수장고공사0818" xfId="380"/>
    <cellStyle name="_양평동-결재(도급50)_휴게소-결재_국립생물자원관수장고공사0825" xfId="381"/>
    <cellStyle name="_양평동-결재(도급50)_휴게소-결재_대박수장고(이환기업)" xfId="382"/>
    <cellStyle name="_양평동-결재(도급50)_휴게소-결재_대박수장고(이환기업)_국립생물자원관수장고공사0818" xfId="383"/>
    <cellStyle name="_양평동-결재(도급50)_휴게소-결재_대박수장고(이환기업)_국립생물자원관수장고공사0825" xfId="384"/>
    <cellStyle name="_양평동-결재(도급50)_휴게소-결재_대박수장고공내역(이환기업)" xfId="385"/>
    <cellStyle name="_양평동-결재(도급50)_휴게소-결재_대박수장고공내역(이환기업)_국립생물자원관수장고공사0818" xfId="386"/>
    <cellStyle name="_양평동-결재(도급50)_휴게소-결재_대박수장고공내역(이환기업)_국립생물자원관수장고공사0825" xfId="387"/>
    <cellStyle name="_양평동-결재(도급50)_휴게소-결재_대박수장고공내역두리(이환기업)" xfId="388"/>
    <cellStyle name="_양평동-결재(도급50)_휴게소-결재_대박수장고공내역두리(이환기업)_국립생물자원관수장고공사0818" xfId="389"/>
    <cellStyle name="_양평동-결재(도급50)_휴게소-결재_대박수장고공내역두리(이환기업)_국립생물자원관수장고공사0825" xfId="390"/>
    <cellStyle name="_양평동-결재(도급50)_휴게소-결재_수장고공사내역서(3회)" xfId="391"/>
    <cellStyle name="_양평동-결재_국립생물자원관수장고공사0818" xfId="392"/>
    <cellStyle name="_양평동-결재_국립생물자원관수장고공사0825" xfId="393"/>
    <cellStyle name="_양평동-결재_대박수장고(이환기업)" xfId="394"/>
    <cellStyle name="_양평동-결재_대박수장고(이환기업)_국립생물자원관수장고공사0818" xfId="395"/>
    <cellStyle name="_양평동-결재_대박수장고(이환기업)_국립생물자원관수장고공사0825" xfId="396"/>
    <cellStyle name="_양평동-결재_대박수장고공내역(이환기업)" xfId="397"/>
    <cellStyle name="_양평동-결재_대박수장고공내역(이환기업)_국립생물자원관수장고공사0818" xfId="398"/>
    <cellStyle name="_양평동-결재_대박수장고공내역(이환기업)_국립생물자원관수장고공사0825" xfId="399"/>
    <cellStyle name="_양평동-결재_대박수장고공내역두리(이환기업)" xfId="400"/>
    <cellStyle name="_양평동-결재_대박수장고공내역두리(이환기업)_국립생물자원관수장고공사0818" xfId="401"/>
    <cellStyle name="_양평동-결재_대박수장고공내역두리(이환기업)_국립생물자원관수장고공사0825" xfId="402"/>
    <cellStyle name="_양평동-결재_수장고공사내역서(3회)" xfId="403"/>
    <cellStyle name="_양평동-결재_휴게소-결재" xfId="404"/>
    <cellStyle name="_양평동-결재_휴게소-결재_국립생물자원관수장고공사0818" xfId="405"/>
    <cellStyle name="_양평동-결재_휴게소-결재_국립생물자원관수장고공사0825" xfId="406"/>
    <cellStyle name="_양평동-결재_휴게소-결재_대박수장고(이환기업)" xfId="407"/>
    <cellStyle name="_양평동-결재_휴게소-결재_대박수장고(이환기업)_국립생물자원관수장고공사0818" xfId="408"/>
    <cellStyle name="_양평동-결재_휴게소-결재_대박수장고(이환기업)_국립생물자원관수장고공사0825" xfId="409"/>
    <cellStyle name="_양평동-결재_휴게소-결재_대박수장고공내역(이환기업)" xfId="410"/>
    <cellStyle name="_양평동-결재_휴게소-결재_대박수장고공내역(이환기업)_국립생물자원관수장고공사0818" xfId="411"/>
    <cellStyle name="_양평동-결재_휴게소-결재_대박수장고공내역(이환기업)_국립생물자원관수장고공사0825" xfId="412"/>
    <cellStyle name="_양평동-결재_휴게소-결재_대박수장고공내역두리(이환기업)" xfId="413"/>
    <cellStyle name="_양평동-결재_휴게소-결재_대박수장고공내역두리(이환기업)_국립생물자원관수장고공사0818" xfId="414"/>
    <cellStyle name="_양평동-결재_휴게소-결재_대박수장고공내역두리(이환기업)_국립생물자원관수장고공사0825" xfId="415"/>
    <cellStyle name="_양평동-결재_휴게소-결재_수장고공사내역서(3회)" xfId="416"/>
    <cellStyle name="_영상" xfId="417"/>
    <cellStyle name="_영상SW" xfId="418"/>
    <cellStyle name="_예술의전당물량산출서" xfId="419"/>
    <cellStyle name="_왕가봉정비공사" xfId="420"/>
    <cellStyle name="_용인동백공사비분석" xfId="421"/>
    <cellStyle name="_용인동백공사비분석_국립생물자원관수장고공사0818" xfId="422"/>
    <cellStyle name="_용인동백공사비분석_국립생물자원관수장고공사0825" xfId="423"/>
    <cellStyle name="_용인동백공사비분석_대박수장고(이환기업)" xfId="424"/>
    <cellStyle name="_용인동백공사비분석_대박수장고(이환기업)_국립생물자원관수장고공사0818" xfId="425"/>
    <cellStyle name="_용인동백공사비분석_대박수장고(이환기업)_국립생물자원관수장고공사0825" xfId="426"/>
    <cellStyle name="_용인동백공사비분석_대박수장고공내역(이환기업)" xfId="427"/>
    <cellStyle name="_용인동백공사비분석_대박수장고공내역(이환기업)_국립생물자원관수장고공사0818" xfId="428"/>
    <cellStyle name="_용인동백공사비분석_대박수장고공내역(이환기업)_국립생물자원관수장고공사0825" xfId="429"/>
    <cellStyle name="_용인동백공사비분석_대박수장고공내역두리(이환기업)" xfId="430"/>
    <cellStyle name="_용인동백공사비분석_대박수장고공내역두리(이환기업)_국립생물자원관수장고공사0818" xfId="431"/>
    <cellStyle name="_용인동백공사비분석_대박수장고공내역두리(이환기업)_국립생물자원관수장고공사0825" xfId="432"/>
    <cellStyle name="_용인동백공사비분석_수장고공사내역서(3회)" xfId="433"/>
    <cellStyle name="_유대환결재" xfId="434"/>
    <cellStyle name="_유대환결재_국립생물자원관수장고공사0818" xfId="435"/>
    <cellStyle name="_유대환결재_국립생물자원관수장고공사0825" xfId="436"/>
    <cellStyle name="_유대환결재_대박수장고(이환기업)" xfId="437"/>
    <cellStyle name="_유대환결재_대박수장고(이환기업)_국립생물자원관수장고공사0818" xfId="438"/>
    <cellStyle name="_유대환결재_대박수장고(이환기업)_국립생물자원관수장고공사0825" xfId="439"/>
    <cellStyle name="_유대환결재_대박수장고공내역(이환기업)" xfId="440"/>
    <cellStyle name="_유대환결재_대박수장고공내역(이환기업)_국립생물자원관수장고공사0818" xfId="441"/>
    <cellStyle name="_유대환결재_대박수장고공내역(이환기업)_국립생물자원관수장고공사0825" xfId="442"/>
    <cellStyle name="_유대환결재_대박수장고공내역두리(이환기업)" xfId="443"/>
    <cellStyle name="_유대환결재_대박수장고공내역두리(이환기업)_국립생물자원관수장고공사0818" xfId="444"/>
    <cellStyle name="_유대환결재_대박수장고공내역두리(이환기업)_국립생물자원관수장고공사0825" xfId="445"/>
    <cellStyle name="_유대환결재_수장고공사내역서(3회)" xfId="446"/>
    <cellStyle name="_유대환결재_휴게소-결재" xfId="447"/>
    <cellStyle name="_유대환결재_휴게소-결재_국립생물자원관수장고공사0818" xfId="448"/>
    <cellStyle name="_유대환결재_휴게소-결재_국립생물자원관수장고공사0825" xfId="449"/>
    <cellStyle name="_유대환결재_휴게소-결재_대박수장고(이환기업)" xfId="450"/>
    <cellStyle name="_유대환결재_휴게소-결재_대박수장고(이환기업)_국립생물자원관수장고공사0818" xfId="451"/>
    <cellStyle name="_유대환결재_휴게소-결재_대박수장고(이환기업)_국립생물자원관수장고공사0825" xfId="452"/>
    <cellStyle name="_유대환결재_휴게소-결재_대박수장고공내역(이환기업)" xfId="453"/>
    <cellStyle name="_유대환결재_휴게소-결재_대박수장고공내역(이환기업)_국립생물자원관수장고공사0818" xfId="454"/>
    <cellStyle name="_유대환결재_휴게소-결재_대박수장고공내역(이환기업)_국립생물자원관수장고공사0825" xfId="455"/>
    <cellStyle name="_유대환결재_휴게소-결재_대박수장고공내역두리(이환기업)" xfId="456"/>
    <cellStyle name="_유대환결재_휴게소-결재_대박수장고공내역두리(이환기업)_국립생물자원관수장고공사0818" xfId="457"/>
    <cellStyle name="_유대환결재_휴게소-결재_대박수장고공내역두리(이환기업)_국립생물자원관수장고공사0825" xfId="458"/>
    <cellStyle name="_유대환결재_휴게소-결재_수장고공사내역서(3회)" xfId="459"/>
    <cellStyle name="_은평공원테니스장정비공사" xfId="460"/>
    <cellStyle name="_이너아트테크_분야별견적서_4000(1)" xfId="461"/>
    <cellStyle name="_이동식.수장고내역-9월22일" xfId="462"/>
    <cellStyle name="_인원계획표 " xfId="463"/>
    <cellStyle name="_인원계획표 _국립생물자원관수장고공사0818" xfId="464"/>
    <cellStyle name="_인원계획표 _국립생물자원관수장고공사0825" xfId="465"/>
    <cellStyle name="_인원계획표 _대박수장고(이환기업)" xfId="466"/>
    <cellStyle name="_인원계획표 _대박수장고(이환기업)_국립생물자원관수장고공사0818" xfId="467"/>
    <cellStyle name="_인원계획표 _대박수장고(이환기업)_국립생물자원관수장고공사0825" xfId="468"/>
    <cellStyle name="_인원계획표 _대박수장고공내역(이환기업)" xfId="469"/>
    <cellStyle name="_인원계획표 _대박수장고공내역(이환기업)_국립생물자원관수장고공사0818" xfId="470"/>
    <cellStyle name="_인원계획표 _대박수장고공내역(이환기업)_국립생물자원관수장고공사0825" xfId="471"/>
    <cellStyle name="_인원계획표 _대박수장고공내역두리(이환기업)" xfId="472"/>
    <cellStyle name="_인원계획표 _대박수장고공내역두리(이환기업)_국립생물자원관수장고공사0818" xfId="473"/>
    <cellStyle name="_인원계획표 _대박수장고공내역두리(이환기업)_국립생물자원관수장고공사0825" xfId="474"/>
    <cellStyle name="_인원계획표 _수장고공사내역서(3회)" xfId="475"/>
    <cellStyle name="_인원계획표 _적격 " xfId="476"/>
    <cellStyle name="_인원계획표 _적격 _국립생물자원관수장고공사0818" xfId="477"/>
    <cellStyle name="_인원계획표 _적격 _국립생물자원관수장고공사0825" xfId="478"/>
    <cellStyle name="_인원계획표 _적격 _대박수장고(이환기업)" xfId="479"/>
    <cellStyle name="_인원계획표 _적격 _대박수장고(이환기업)_국립생물자원관수장고공사0818" xfId="480"/>
    <cellStyle name="_인원계획표 _적격 _대박수장고(이환기업)_국립생물자원관수장고공사0825" xfId="481"/>
    <cellStyle name="_인원계획표 _적격 _대박수장고공내역(이환기업)" xfId="482"/>
    <cellStyle name="_인원계획표 _적격 _대박수장고공내역(이환기업)_국립생물자원관수장고공사0818" xfId="483"/>
    <cellStyle name="_인원계획표 _적격 _대박수장고공내역(이환기업)_국립생물자원관수장고공사0825" xfId="484"/>
    <cellStyle name="_인원계획표 _적격 _대박수장고공내역두리(이환기업)" xfId="485"/>
    <cellStyle name="_인원계획표 _적격 _대박수장고공내역두리(이환기업)_국립생물자원관수장고공사0818" xfId="486"/>
    <cellStyle name="_인원계획표 _적격 _대박수장고공내역두리(이환기업)_국립생물자원관수장고공사0825" xfId="487"/>
    <cellStyle name="_인원계획표 _적격 _수장고공사내역서(3회)" xfId="488"/>
    <cellStyle name="_일위대가 건축사사무소시간(강북대형공원)" xfId="489"/>
    <cellStyle name="_일위대가 리스피엔씨(실학박물관 건립공사0609)" xfId="490"/>
    <cellStyle name="_입찰표지 " xfId="491"/>
    <cellStyle name="_입찰표지 _국립생물자원관수장고공사0818" xfId="492"/>
    <cellStyle name="_입찰표지 _국립생물자원관수장고공사0825" xfId="493"/>
    <cellStyle name="_입찰표지 _대박수장고(이환기업)" xfId="494"/>
    <cellStyle name="_입찰표지 _대박수장고(이환기업)_국립생물자원관수장고공사0818" xfId="495"/>
    <cellStyle name="_입찰표지 _대박수장고(이환기업)_국립생물자원관수장고공사0825" xfId="496"/>
    <cellStyle name="_입찰표지 _대박수장고공내역(이환기업)" xfId="497"/>
    <cellStyle name="_입찰표지 _대박수장고공내역(이환기업)_국립생물자원관수장고공사0818" xfId="498"/>
    <cellStyle name="_입찰표지 _대박수장고공내역(이환기업)_국립생물자원관수장고공사0825" xfId="499"/>
    <cellStyle name="_입찰표지 _대박수장고공내역두리(이환기업)" xfId="500"/>
    <cellStyle name="_입찰표지 _대박수장고공내역두리(이환기업)_국립생물자원관수장고공사0818" xfId="501"/>
    <cellStyle name="_입찰표지 _대박수장고공내역두리(이환기업)_국립생물자원관수장고공사0825" xfId="502"/>
    <cellStyle name="_입찰표지 _수장고공사내역서(3회)" xfId="503"/>
    <cellStyle name="_재활용저장고 -전기" xfId="504"/>
    <cellStyle name="_적격 " xfId="505"/>
    <cellStyle name="_적격 _국립생물자원관수장고공사0818" xfId="506"/>
    <cellStyle name="_적격 _국립생물자원관수장고공사0825" xfId="507"/>
    <cellStyle name="_적격 _대박수장고(이환기업)" xfId="508"/>
    <cellStyle name="_적격 _대박수장고(이환기업)_국립생물자원관수장고공사0818" xfId="509"/>
    <cellStyle name="_적격 _대박수장고(이환기업)_국립생물자원관수장고공사0825" xfId="510"/>
    <cellStyle name="_적격 _대박수장고공내역(이환기업)" xfId="511"/>
    <cellStyle name="_적격 _대박수장고공내역(이환기업)_국립생물자원관수장고공사0818" xfId="512"/>
    <cellStyle name="_적격 _대박수장고공내역(이환기업)_국립생물자원관수장고공사0825" xfId="513"/>
    <cellStyle name="_적격 _대박수장고공내역두리(이환기업)" xfId="514"/>
    <cellStyle name="_적격 _대박수장고공내역두리(이환기업)_국립생물자원관수장고공사0818" xfId="515"/>
    <cellStyle name="_적격 _대박수장고공내역두리(이환기업)_국립생물자원관수장고공사0825" xfId="516"/>
    <cellStyle name="_적격 _수장고공사내역서(3회)" xfId="517"/>
    <cellStyle name="_적격 _집행갑지 " xfId="518"/>
    <cellStyle name="_적격 _집행갑지 _국립생물자원관수장고공사0818" xfId="519"/>
    <cellStyle name="_적격 _집행갑지 _국립생물자원관수장고공사0825" xfId="520"/>
    <cellStyle name="_적격 _집행갑지 _대박수장고(이환기업)" xfId="521"/>
    <cellStyle name="_적격 _집행갑지 _대박수장고(이환기업)_국립생물자원관수장고공사0818" xfId="522"/>
    <cellStyle name="_적격 _집행갑지 _대박수장고(이환기업)_국립생물자원관수장고공사0825" xfId="523"/>
    <cellStyle name="_적격 _집행갑지 _대박수장고공내역(이환기업)" xfId="524"/>
    <cellStyle name="_적격 _집행갑지 _대박수장고공내역(이환기업)_국립생물자원관수장고공사0818" xfId="525"/>
    <cellStyle name="_적격 _집행갑지 _대박수장고공내역(이환기업)_국립생물자원관수장고공사0825" xfId="526"/>
    <cellStyle name="_적격 _집행갑지 _대박수장고공내역두리(이환기업)" xfId="527"/>
    <cellStyle name="_적격 _집행갑지 _대박수장고공내역두리(이환기업)_국립생물자원관수장고공사0818" xfId="528"/>
    <cellStyle name="_적격 _집행갑지 _대박수장고공내역두리(이환기업)_국립생물자원관수장고공사0825" xfId="529"/>
    <cellStyle name="_적격 _집행갑지 _수장고공사내역서(3회)" xfId="530"/>
    <cellStyle name="_적격(화산) " xfId="531"/>
    <cellStyle name="_적격(화산) _국립생물자원관수장고공사0818" xfId="532"/>
    <cellStyle name="_적격(화산) _국립생물자원관수장고공사0825" xfId="533"/>
    <cellStyle name="_적격(화산) _대박수장고(이환기업)" xfId="534"/>
    <cellStyle name="_적격(화산) _대박수장고(이환기업)_국립생물자원관수장고공사0818" xfId="535"/>
    <cellStyle name="_적격(화산) _대박수장고(이환기업)_국립생물자원관수장고공사0825" xfId="536"/>
    <cellStyle name="_적격(화산) _대박수장고공내역(이환기업)" xfId="537"/>
    <cellStyle name="_적격(화산) _대박수장고공내역(이환기업)_국립생물자원관수장고공사0818" xfId="538"/>
    <cellStyle name="_적격(화산) _대박수장고공내역(이환기업)_국립생물자원관수장고공사0825" xfId="539"/>
    <cellStyle name="_적격(화산) _대박수장고공내역두리(이환기업)" xfId="540"/>
    <cellStyle name="_적격(화산) _대박수장고공내역두리(이환기업)_국립생물자원관수장고공사0818" xfId="541"/>
    <cellStyle name="_적격(화산) _대박수장고공내역두리(이환기업)_국립생물자원관수장고공사0825" xfId="542"/>
    <cellStyle name="_적격(화산) _수장고공사내역서(3회)" xfId="543"/>
    <cellStyle name="_전시실(설계물량산출서)" xfId="544"/>
    <cellStyle name="_전시실이동식칸막이(설계물량산출서)" xfId="545"/>
    <cellStyle name="_정보관건축내역(2층완성)" xfId="546"/>
    <cellStyle name="_제목" xfId="547"/>
    <cellStyle name="_제목_내역서" xfId="548"/>
    <cellStyle name="_제조부문" xfId="549"/>
    <cellStyle name="_집행갑지 " xfId="550"/>
    <cellStyle name="_집행갑지 _국립생물자원관수장고공사0818" xfId="551"/>
    <cellStyle name="_집행갑지 _국립생물자원관수장고공사0825" xfId="552"/>
    <cellStyle name="_집행갑지 _대박수장고(이환기업)" xfId="553"/>
    <cellStyle name="_집행갑지 _대박수장고(이환기업)_국립생물자원관수장고공사0818" xfId="554"/>
    <cellStyle name="_집행갑지 _대박수장고(이환기업)_국립생물자원관수장고공사0825" xfId="555"/>
    <cellStyle name="_집행갑지 _대박수장고공내역(이환기업)" xfId="556"/>
    <cellStyle name="_집행갑지 _대박수장고공내역(이환기업)_국립생물자원관수장고공사0818" xfId="557"/>
    <cellStyle name="_집행갑지 _대박수장고공내역(이환기업)_국립생물자원관수장고공사0825" xfId="558"/>
    <cellStyle name="_집행갑지 _대박수장고공내역두리(이환기업)" xfId="559"/>
    <cellStyle name="_집행갑지 _대박수장고공내역두리(이환기업)_국립생물자원관수장고공사0818" xfId="560"/>
    <cellStyle name="_집행갑지 _대박수장고공내역두리(이환기업)_국립생물자원관수장고공사0825" xfId="561"/>
    <cellStyle name="_집행갑지 _수장고공사내역서(3회)" xfId="562"/>
    <cellStyle name="_천사의도시3오피스텔-결재" xfId="563"/>
    <cellStyle name="_천사의도시3오피스텔-결재_국립생물자원관수장고공사0818" xfId="564"/>
    <cellStyle name="_천사의도시3오피스텔-결재_국립생물자원관수장고공사0825" xfId="565"/>
    <cellStyle name="_천사의도시3오피스텔-결재_대박수장고(이환기업)" xfId="566"/>
    <cellStyle name="_천사의도시3오피스텔-결재_대박수장고(이환기업)_국립생물자원관수장고공사0818" xfId="567"/>
    <cellStyle name="_천사의도시3오피스텔-결재_대박수장고(이환기업)_국립생물자원관수장고공사0825" xfId="568"/>
    <cellStyle name="_천사의도시3오피스텔-결재_대박수장고공내역(이환기업)" xfId="569"/>
    <cellStyle name="_천사의도시3오피스텔-결재_대박수장고공내역(이환기업)_국립생물자원관수장고공사0818" xfId="570"/>
    <cellStyle name="_천사의도시3오피스텔-결재_대박수장고공내역(이환기업)_국립생물자원관수장고공사0825" xfId="571"/>
    <cellStyle name="_천사의도시3오피스텔-결재_대박수장고공내역두리(이환기업)" xfId="572"/>
    <cellStyle name="_천사의도시3오피스텔-결재_대박수장고공내역두리(이환기업)_국립생물자원관수장고공사0818" xfId="573"/>
    <cellStyle name="_천사의도시3오피스텔-결재_대박수장고공내역두리(이환기업)_국립생물자원관수장고공사0825" xfId="574"/>
    <cellStyle name="_천사의도시3오피스텔-결재_수장고공사내역서(3회)" xfId="575"/>
    <cellStyle name="_천사의도시3오피스텔-결재_휴게소-결재" xfId="576"/>
    <cellStyle name="_천사의도시3오피스텔-결재_휴게소-결재_국립생물자원관수장고공사0818" xfId="577"/>
    <cellStyle name="_천사의도시3오피스텔-결재_휴게소-결재_국립생물자원관수장고공사0825" xfId="578"/>
    <cellStyle name="_천사의도시3오피스텔-결재_휴게소-결재_대박수장고(이환기업)" xfId="579"/>
    <cellStyle name="_천사의도시3오피스텔-결재_휴게소-결재_대박수장고(이환기업)_국립생물자원관수장고공사0818" xfId="580"/>
    <cellStyle name="_천사의도시3오피스텔-결재_휴게소-결재_대박수장고(이환기업)_국립생물자원관수장고공사0825" xfId="581"/>
    <cellStyle name="_천사의도시3오피스텔-결재_휴게소-결재_대박수장고공내역(이환기업)" xfId="582"/>
    <cellStyle name="_천사의도시3오피스텔-결재_휴게소-결재_대박수장고공내역(이환기업)_국립생물자원관수장고공사0818" xfId="583"/>
    <cellStyle name="_천사의도시3오피스텔-결재_휴게소-결재_대박수장고공내역(이환기업)_국립생물자원관수장고공사0825" xfId="584"/>
    <cellStyle name="_천사의도시3오피스텔-결재_휴게소-결재_대박수장고공내역두리(이환기업)" xfId="585"/>
    <cellStyle name="_천사의도시3오피스텔-결재_휴게소-결재_대박수장고공내역두리(이환기업)_국립생물자원관수장고공사0818" xfId="586"/>
    <cellStyle name="_천사의도시3오피스텔-결재_휴게소-결재_대박수장고공내역두리(이환기업)_국립생물자원관수장고공사0825" xfId="587"/>
    <cellStyle name="_천사의도시3오피스텔-결재_휴게소-결재_수장고공사내역서(3회)" xfId="588"/>
    <cellStyle name="_천체투영실설치공사" xfId="589"/>
    <cellStyle name="_평화중학교 신축 및 부지정지공사(검토용)" xfId="590"/>
    <cellStyle name="_표지" xfId="591"/>
    <cellStyle name="_표지_1" xfId="592"/>
    <cellStyle name="_하도급분류- 대전노은2-1" xfId="593"/>
    <cellStyle name="_하도급분류- 대전노은2-1_국립생물자원관수장고공사0818" xfId="594"/>
    <cellStyle name="_하도급분류- 대전노은2-1_국립생물자원관수장고공사0825" xfId="595"/>
    <cellStyle name="_하도급분류- 대전노은2-1_대박수장고(이환기업)" xfId="596"/>
    <cellStyle name="_하도급분류- 대전노은2-1_대박수장고(이환기업)_국립생물자원관수장고공사0818" xfId="597"/>
    <cellStyle name="_하도급분류- 대전노은2-1_대박수장고(이환기업)_국립생물자원관수장고공사0825" xfId="598"/>
    <cellStyle name="_하도급분류- 대전노은2-1_대박수장고공내역(이환기업)" xfId="599"/>
    <cellStyle name="_하도급분류- 대전노은2-1_대박수장고공내역(이환기업)_국립생물자원관수장고공사0818" xfId="600"/>
    <cellStyle name="_하도급분류- 대전노은2-1_대박수장고공내역(이환기업)_국립생물자원관수장고공사0825" xfId="601"/>
    <cellStyle name="_하도급분류- 대전노은2-1_대박수장고공내역두리(이환기업)" xfId="602"/>
    <cellStyle name="_하도급분류- 대전노은2-1_대박수장고공내역두리(이환기업)_국립생물자원관수장고공사0818" xfId="603"/>
    <cellStyle name="_하도급분류- 대전노은2-1_대박수장고공내역두리(이환기업)_국립생물자원관수장고공사0825" xfId="604"/>
    <cellStyle name="_하도급분류- 대전노은2-1_수장고공사내역서(3회)" xfId="605"/>
    <cellStyle name="_하도급분류- 대전노은2-1_하도급분류- 대전노은2-1" xfId="606"/>
    <cellStyle name="_하도급분류- 대전노은2-1_하도급분류- 대전노은2-1_국립생물자원관수장고공사0818" xfId="607"/>
    <cellStyle name="_하도급분류- 대전노은2-1_하도급분류- 대전노은2-1_국립생물자원관수장고공사0825" xfId="608"/>
    <cellStyle name="_하도급분류- 대전노은2-1_하도급분류- 대전노은2-1_대박수장고(이환기업)" xfId="609"/>
    <cellStyle name="_하도급분류- 대전노은2-1_하도급분류- 대전노은2-1_대박수장고(이환기업)_국립생물자원관수장고공사0818" xfId="610"/>
    <cellStyle name="_하도급분류- 대전노은2-1_하도급분류- 대전노은2-1_대박수장고(이환기업)_국립생물자원관수장고공사0825" xfId="611"/>
    <cellStyle name="_하도급분류- 대전노은2-1_하도급분류- 대전노은2-1_대박수장고공내역(이환기업)" xfId="612"/>
    <cellStyle name="_하도급분류- 대전노은2-1_하도급분류- 대전노은2-1_대박수장고공내역(이환기업)_국립생물자원관수장고공사0818" xfId="613"/>
    <cellStyle name="_하도급분류- 대전노은2-1_하도급분류- 대전노은2-1_대박수장고공내역(이환기업)_국립생물자원관수장고공사0825" xfId="614"/>
    <cellStyle name="_하도급분류- 대전노은2-1_하도급분류- 대전노은2-1_대박수장고공내역두리(이환기업)" xfId="615"/>
    <cellStyle name="_하도급분류- 대전노은2-1_하도급분류- 대전노은2-1_대박수장고공내역두리(이환기업)_국립생물자원관수장고공사0818" xfId="616"/>
    <cellStyle name="_하도급분류- 대전노은2-1_하도급분류- 대전노은2-1_대박수장고공내역두리(이환기업)_국립생물자원관수장고공사0825" xfId="617"/>
    <cellStyle name="_하도급분류- 대전노은2-1_하도급분류- 대전노은2-1_수장고공사내역서(3회)" xfId="618"/>
    <cellStyle name="_하도급분류- 대전노은2-1_하도급분류- 대전노은2-1_용인동백공사비분석" xfId="619"/>
    <cellStyle name="_하도급분류- 대전노은2-1_하도급분류- 대전노은2-1_용인동백공사비분석_국립생물자원관수장고공사0818" xfId="620"/>
    <cellStyle name="_하도급분류- 대전노은2-1_하도급분류- 대전노은2-1_용인동백공사비분석_국립생물자원관수장고공사0825" xfId="621"/>
    <cellStyle name="_하도급분류- 대전노은2-1_하도급분류- 대전노은2-1_용인동백공사비분석_대박수장고(이환기업)" xfId="622"/>
    <cellStyle name="_하도급분류- 대전노은2-1_하도급분류- 대전노은2-1_용인동백공사비분석_대박수장고(이환기업)_국립생물자원관수장고공사0818" xfId="623"/>
    <cellStyle name="_하도급분류- 대전노은2-1_하도급분류- 대전노은2-1_용인동백공사비분석_대박수장고(이환기업)_국립생물자원관수장고공사0825" xfId="624"/>
    <cellStyle name="_하도급분류- 대전노은2-1_하도급분류- 대전노은2-1_용인동백공사비분석_대박수장고공내역(이환기업)" xfId="625"/>
    <cellStyle name="_하도급분류- 대전노은2-1_하도급분류- 대전노은2-1_용인동백공사비분석_대박수장고공내역(이환기업)_국립생물자원관수장고공사0818" xfId="626"/>
    <cellStyle name="_하도급분류- 대전노은2-1_하도급분류- 대전노은2-1_용인동백공사비분석_대박수장고공내역(이환기업)_국립생물자원관수장고공사0825" xfId="627"/>
    <cellStyle name="_하도급분류- 대전노은2-1_하도급분류- 대전노은2-1_용인동백공사비분석_대박수장고공내역두리(이환기업)" xfId="628"/>
    <cellStyle name="_하도급분류- 대전노은2-1_하도급분류- 대전노은2-1_용인동백공사비분석_대박수장고공내역두리(이환기업)_국립생물자원관수장고공사0818" xfId="629"/>
    <cellStyle name="_하도급분류- 대전노은2-1_하도급분류- 대전노은2-1_용인동백공사비분석_대박수장고공내역두리(이환기업)_국립생물자원관수장고공사0825" xfId="630"/>
    <cellStyle name="_하도급분류- 대전노은2-1_하도급분류- 대전노은2-1_용인동백공사비분석_수장고공사내역서(3회)" xfId="631"/>
    <cellStyle name="_한서초(정문)수정3" xfId="632"/>
    <cellStyle name="_한전연구견적" xfId="633"/>
    <cellStyle name="_홈페이지_견적" xfId="634"/>
    <cellStyle name="_휴게소-결재" xfId="635"/>
    <cellStyle name="_휴게소-결재_국립생물자원관수장고공사0818" xfId="636"/>
    <cellStyle name="_휴게소-결재_국립생물자원관수장고공사0825" xfId="637"/>
    <cellStyle name="_휴게소-결재_대박수장고(이환기업)" xfId="638"/>
    <cellStyle name="_휴게소-결재_대박수장고(이환기업)_국립생물자원관수장고공사0818" xfId="639"/>
    <cellStyle name="_휴게소-결재_대박수장고(이환기업)_국립생물자원관수장고공사0825" xfId="640"/>
    <cellStyle name="_휴게소-결재_대박수장고공내역(이환기업)" xfId="641"/>
    <cellStyle name="_휴게소-결재_대박수장고공내역(이환기업)_국립생물자원관수장고공사0818" xfId="642"/>
    <cellStyle name="_휴게소-결재_대박수장고공내역(이환기업)_국립생물자원관수장고공사0825" xfId="643"/>
    <cellStyle name="_휴게소-결재_대박수장고공내역두리(이환기업)" xfId="644"/>
    <cellStyle name="_휴게소-결재_대박수장고공내역두리(이환기업)_국립생물자원관수장고공사0818" xfId="645"/>
    <cellStyle name="_휴게소-결재_대박수장고공내역두리(이환기업)_국립생물자원관수장고공사0825" xfId="646"/>
    <cellStyle name="_휴게소-결재_수장고공사내역서(3회)" xfId="647"/>
    <cellStyle name="´þ·?" xfId="648"/>
    <cellStyle name="´Þ·¯" xfId="972"/>
    <cellStyle name="’E‰Y [0.00]_laroux" xfId="649"/>
    <cellStyle name="’E‰Y_laroux" xfId="650"/>
    <cellStyle name="¤@?e_TEST-1 " xfId="651"/>
    <cellStyle name="+,-,0" xfId="652"/>
    <cellStyle name="△ []" xfId="653"/>
    <cellStyle name="△ [0]" xfId="654"/>
    <cellStyle name="△백분율" xfId="655"/>
    <cellStyle name="△콤마" xfId="656"/>
    <cellStyle name="°ia¤¼o¼ya¡" xfId="657"/>
    <cellStyle name="°íÁ¤¼Ò¼ýÁ¡" xfId="973"/>
    <cellStyle name="°ia¤aa·a1" xfId="658"/>
    <cellStyle name="°íÁ¤Ãâ·Â1" xfId="974"/>
    <cellStyle name="°ia¤aa·a2" xfId="659"/>
    <cellStyle name="°íÁ¤Ãâ·Â2" xfId="975"/>
    <cellStyle name="" xfId="660"/>
    <cellStyle name="_SH09-02-261_대한민국예술원 수장고증축공사" xfId="661"/>
    <cellStyle name="_공사부분 내역서20090708" xfId="662"/>
    <cellStyle name="_물량산출서" xfId="663"/>
    <cellStyle name="_x0007__x0009__x000d__x000d_­­_x0007__x0009_­" xfId="664"/>
    <cellStyle name="0" xfId="665"/>
    <cellStyle name="0%" xfId="666"/>
    <cellStyle name="0.0" xfId="667"/>
    <cellStyle name="0.0%" xfId="668"/>
    <cellStyle name="0.00" xfId="669"/>
    <cellStyle name="0.00%" xfId="670"/>
    <cellStyle name="0.000%" xfId="671"/>
    <cellStyle name="0.0000%" xfId="672"/>
    <cellStyle name="00" xfId="673"/>
    <cellStyle name="1" xfId="674"/>
    <cellStyle name="1_standard원가계산" xfId="675"/>
    <cellStyle name="1_대전목양초" xfId="676"/>
    <cellStyle name="1_송정리역사(토목완료林)" xfId="677"/>
    <cellStyle name="1_시민계략공사" xfId="678"/>
    <cellStyle name="1_시민계략공사_standard원가계산" xfId="679"/>
    <cellStyle name="1_시민계략공사_기계공내역서(노임수량제외)" xfId="680"/>
    <cellStyle name="1_시민계략공사_신창지구(건축실행)" xfId="681"/>
    <cellStyle name="1_시민계략공사_신창지구(소방변환)" xfId="682"/>
    <cellStyle name="1_시민계략공사_전기-한남" xfId="683"/>
    <cellStyle name="1_신창지구(건축실행)" xfId="684"/>
    <cellStyle name="1_인테리어초안" xfId="685"/>
    <cellStyle name="1_전주용소 초 중교 산출내역서" xfId="686"/>
    <cellStyle name="1_천천고고등학교교사신축공사(산출내역집계표)" xfId="687"/>
    <cellStyle name="19990216" xfId="688"/>
    <cellStyle name="¹éºÐÀ²_¿îÀüÀÚ±Ý" xfId="976"/>
    <cellStyle name="2" xfId="689"/>
    <cellStyle name="20% - 강조색2 2" xfId="977"/>
    <cellStyle name="³?a￥" xfId="690"/>
    <cellStyle name="³¯Â¥" xfId="978"/>
    <cellStyle name="၃urrency_OTD thru NOR " xfId="691"/>
    <cellStyle name="A¨­￠￢￠O [0]_INQUIRY ￠?￥i¨u¡AAⓒ￢Aⓒª " xfId="692"/>
    <cellStyle name="A¨­￠￢￠O_INQUIRY ￠?￥i¨u¡AAⓒ￢Aⓒª " xfId="693"/>
    <cellStyle name="Actual Date" xfId="694"/>
    <cellStyle name="Aee­ " xfId="695"/>
    <cellStyle name="AeE­ [0]_ 2ÆAAþº° " xfId="696"/>
    <cellStyle name="ÅëÈ­ [0]_¸ðÇü¸·" xfId="697"/>
    <cellStyle name="AeE­ [0]_¼oAI¼º " xfId="698"/>
    <cellStyle name="ÅëÈ­ [0]_laroux" xfId="699"/>
    <cellStyle name="AeE­ [0]_º≫¼± ±æ¾i±uºI ¼o·R Ay°eC￥ " xfId="700"/>
    <cellStyle name="Aee­ _공사부분 내역서20090708" xfId="701"/>
    <cellStyle name="AeE­_ 2ÆAAþº° " xfId="702"/>
    <cellStyle name="ÅëÈ­_¸ðÇü¸·" xfId="703"/>
    <cellStyle name="AeE­_¼oAI¼º " xfId="704"/>
    <cellStyle name="ÅëÈ­_laroux" xfId="705"/>
    <cellStyle name="AeE­_º≫¼± ±æ¾i±uºI ¼o·R Ay°eC￥ " xfId="706"/>
    <cellStyle name="AeE¡ⓒ [0]_INQUIRY ￠?￥i¨u¡AAⓒ￢Aⓒª " xfId="707"/>
    <cellStyle name="AeE¡ⓒ_INQUIRY ￠?￥i¨u¡AAⓒ￢Aⓒª " xfId="708"/>
    <cellStyle name="ÆÛ¼¾Æ®" xfId="979"/>
    <cellStyle name="Æu¼¾æR" xfId="709"/>
    <cellStyle name="ALIGNMENT" xfId="710"/>
    <cellStyle name="AoA¤μCAo ¾EA½" xfId="711"/>
    <cellStyle name="AÞ¸¶ [0]_ 2ÆAAþº° " xfId="712"/>
    <cellStyle name="ÄÞ¸¶ [0]_¸ðÇü¸·" xfId="713"/>
    <cellStyle name="AÞ¸¶ [0]_¼oAI¼º " xfId="714"/>
    <cellStyle name="ÄÞ¸¶ [0]_laroux" xfId="715"/>
    <cellStyle name="AÞ¸¶ [0]_º≫¼± ±æ¾i±uºI ¼o·R Ay°eC￥ " xfId="716"/>
    <cellStyle name="AÞ¸¶_ 2ÆAAþº° " xfId="717"/>
    <cellStyle name="ÄÞ¸¶_¸ðÇü¸·" xfId="718"/>
    <cellStyle name="AÞ¸¶_¼oAI¼º " xfId="719"/>
    <cellStyle name="ÄÞ¸¶_laroux" xfId="720"/>
    <cellStyle name="AÞ¸¶_º≫¼± ±æ¾i±uºI ¼o·R Ay°eC￥ " xfId="721"/>
    <cellStyle name="ÀÚ¸®¼ö" xfId="980"/>
    <cellStyle name="ÀÚ¸®¼ö0" xfId="981"/>
    <cellStyle name="Au¸R¼o" xfId="722"/>
    <cellStyle name="Au¸R¼o0" xfId="723"/>
    <cellStyle name="b␌þකb濰þඪb瀠þයb灌þ්b炈þ宐&lt;෢b濈þෲb濬þขb瀐þฒb瀰þ昰_x0018_⋸þ㤕䰀ጤܕ_x0008_" xfId="724"/>
    <cellStyle name="b嬜þപb嬼þഺb孬þൊb⍜þ൚b⍼þ൪b⎨þൺb⏜þඊb␌þකb濰þඪb瀠þයb灌þ්b炈þ宐&lt;෢b濈þෲb濬þขb瀐þฒb瀰þ昰_x0018_⋸þ㤕䰀ጤܕ_x0008_" xfId="725"/>
    <cellStyle name="C¡IA¨ª_¡ic¨u¡A¨￢I¨￢¡Æ AN¡Æe " xfId="726"/>
    <cellStyle name="C￥AØ_  FAB AIA¤  " xfId="727"/>
    <cellStyle name="Ç¥ÁØ_(%)ºñ¸ñ±ººÐ·ùÇ¥" xfId="982"/>
    <cellStyle name="C￥AØ_¿μ¾÷CoE² " xfId="728"/>
    <cellStyle name="Ç¥ÁØ_°­´ç (2)" xfId="729"/>
    <cellStyle name="C￥AØ_PERSONAL" xfId="730"/>
    <cellStyle name="Calc Currency (0)" xfId="731"/>
    <cellStyle name="category" xfId="732"/>
    <cellStyle name="ÇÕ»ê" xfId="983"/>
    <cellStyle name="Co≫e" xfId="733"/>
    <cellStyle name="Column Heading" xfId="734"/>
    <cellStyle name="Comma" xfId="735"/>
    <cellStyle name="Comma [0]" xfId="736"/>
    <cellStyle name="comma zerodec" xfId="737"/>
    <cellStyle name="Comma_ SG&amp;A Bridge " xfId="738"/>
    <cellStyle name="Comma0" xfId="739"/>
    <cellStyle name="Comm뼬_E&amp;ONW2" xfId="740"/>
    <cellStyle name="Copied" xfId="741"/>
    <cellStyle name="Curren?_x0012_퐀_x0017_?" xfId="742"/>
    <cellStyle name="Currency" xfId="743"/>
    <cellStyle name="Currency [0]" xfId="744"/>
    <cellStyle name="Currency_ SG&amp;A Bridge " xfId="745"/>
    <cellStyle name="Currency0" xfId="746"/>
    <cellStyle name="Currency1" xfId="747"/>
    <cellStyle name="Date" xfId="748"/>
    <cellStyle name="Dezimal [0]_Ausdruck RUND (D)" xfId="749"/>
    <cellStyle name="Dezimal_Ausdruck RUND (D)" xfId="750"/>
    <cellStyle name="Dollar (zero dec)" xfId="751"/>
    <cellStyle name="E­æo±ae￡" xfId="752"/>
    <cellStyle name="È­Æó±âÈ£" xfId="984"/>
    <cellStyle name="E­æo±ae￡0" xfId="753"/>
    <cellStyle name="È­Æó±âÈ£0" xfId="985"/>
    <cellStyle name="Entered" xfId="754"/>
    <cellStyle name="Euro" xfId="755"/>
    <cellStyle name="F2" xfId="756"/>
    <cellStyle name="F3" xfId="757"/>
    <cellStyle name="F4" xfId="758"/>
    <cellStyle name="F5" xfId="759"/>
    <cellStyle name="F6" xfId="760"/>
    <cellStyle name="F7" xfId="761"/>
    <cellStyle name="F8" xfId="762"/>
    <cellStyle name="Fixed" xfId="763"/>
    <cellStyle name="Followed Hyperlink" xfId="764"/>
    <cellStyle name="ǦǦ_x0003_" xfId="765"/>
    <cellStyle name="Grey" xfId="766"/>
    <cellStyle name="H1" xfId="767"/>
    <cellStyle name="H2" xfId="768"/>
    <cellStyle name="HEADER" xfId="769"/>
    <cellStyle name="Header1" xfId="770"/>
    <cellStyle name="Header2" xfId="771"/>
    <cellStyle name="Heading 1" xfId="772"/>
    <cellStyle name="Heading 2" xfId="773"/>
    <cellStyle name="Heading1" xfId="774"/>
    <cellStyle name="Heading2" xfId="775"/>
    <cellStyle name="Helv8_PFD4.XLS" xfId="986"/>
    <cellStyle name="HIGHLIGHT" xfId="776"/>
    <cellStyle name="Hyperlink" xfId="777"/>
    <cellStyle name="Input [yellow]" xfId="778"/>
    <cellStyle name="_x0001__x0002_ĵĵ_x0007__x0009_ĵĵ_x000d__x000d_ƨƬ_x0001__x0002_ƨƬ_x0007__x000d_ǒǓ_x0009__x000d_ǜǜ_x000d__x000d_ǪǪ_x0007__x0007__x0005__x0005__x0010__x0001_ဠ" xfId="779"/>
    <cellStyle name="L`" xfId="780"/>
    <cellStyle name="Macintosh 텍스트 (*.txt)" xfId="781"/>
    <cellStyle name="Milliers [0]_Arabian Spec" xfId="782"/>
    <cellStyle name="Milliers_Arabian Spec" xfId="783"/>
    <cellStyle name="Model" xfId="784"/>
    <cellStyle name="Mon?aire [0]_Arabian Spec" xfId="785"/>
    <cellStyle name="Mon?aire_Arabian Spec" xfId="786"/>
    <cellStyle name="no dec" xfId="787"/>
    <cellStyle name="nohs" xfId="788"/>
    <cellStyle name="normal" xfId="789"/>
    <cellStyle name="Normal - Style1" xfId="790"/>
    <cellStyle name="Normal - Style2" xfId="791"/>
    <cellStyle name="Normal - Style3" xfId="792"/>
    <cellStyle name="Normal - Style4" xfId="793"/>
    <cellStyle name="Normal - Style5" xfId="794"/>
    <cellStyle name="Normal - Style6" xfId="795"/>
    <cellStyle name="Normal - Style7" xfId="796"/>
    <cellStyle name="Normal - Style8" xfId="797"/>
    <cellStyle name="Normal - 유형1" xfId="798"/>
    <cellStyle name="Normal_ SG&amp;A Bridge " xfId="799"/>
    <cellStyle name="oft Excel]_x000d__x000a_Comment=The open=/f lines load custom functions into the Paste Function list._x000d__x000a_Maximized=3_x000d__x000a_AutoFormat=" xfId="800"/>
    <cellStyle name="Percent" xfId="801"/>
    <cellStyle name="Percent [2]" xfId="802"/>
    <cellStyle name="Percent_공사부분 내역서20090708" xfId="803"/>
    <cellStyle name="RevList" xfId="804"/>
    <cellStyle name="_x0001__x0002_ƨƬ_x0007__x000d_ǒǓ_x0009__x000d_ǜǜ_x000d__x000d_ǪǪ_x0007__x0007__x0005__x0005__x0010__x0001_ဠ" xfId="805"/>
    <cellStyle name="STANDARD" xfId="806"/>
    <cellStyle name="STD" xfId="807"/>
    <cellStyle name="subhead" xfId="808"/>
    <cellStyle name="Subtotal" xfId="809"/>
    <cellStyle name="þ൚b⍼þ൪b⎨þൺb⏜þඊb␌þකb濰þඪb瀠þයb灌þ්b炈þ宐&lt;෢b濈þෲb濬þขb瀐þฒb瀰þ昰_x0018_⋸þ㤕䰀ጤܕ_x0008_" xfId="810"/>
    <cellStyle name="Title" xfId="811"/>
    <cellStyle name="title [1]" xfId="812"/>
    <cellStyle name="title [2]" xfId="813"/>
    <cellStyle name="Total" xfId="814"/>
    <cellStyle name="UM" xfId="815"/>
    <cellStyle name="Unprot" xfId="816"/>
    <cellStyle name="Unprot$" xfId="817"/>
    <cellStyle name="Unprotect" xfId="818"/>
    <cellStyle name="W?rung [0]_Ausdruck RUND (D)" xfId="819"/>
    <cellStyle name="W?rung_Ausdruck RUND (D)" xfId="820"/>
    <cellStyle name="_x0010__x0001_ဠ" xfId="821"/>
    <cellStyle name="|?ドE" xfId="822"/>
    <cellStyle name="견적" xfId="823"/>
    <cellStyle name="고정소숫점" xfId="824"/>
    <cellStyle name="고정출력1" xfId="825"/>
    <cellStyle name="고정출력2" xfId="826"/>
    <cellStyle name="공사원가계산서(조경)" xfId="827"/>
    <cellStyle name="咬訌裝?INCOM1" xfId="828"/>
    <cellStyle name="咬訌裝?INCOM10" xfId="829"/>
    <cellStyle name="咬訌裝?INCOM2" xfId="830"/>
    <cellStyle name="咬訌裝?INCOM3" xfId="831"/>
    <cellStyle name="咬訌裝?INCOM4" xfId="832"/>
    <cellStyle name="咬訌裝?INCOM5" xfId="833"/>
    <cellStyle name="咬訌裝?INCOM6" xfId="834"/>
    <cellStyle name="咬訌裝?INCOM7" xfId="835"/>
    <cellStyle name="咬訌裝?INCOM8" xfId="836"/>
    <cellStyle name="咬訌裝?INCOM9" xfId="837"/>
    <cellStyle name="咬訌裝?PRIB11" xfId="838"/>
    <cellStyle name="기계" xfId="839"/>
    <cellStyle name="김해전기" xfId="840"/>
    <cellStyle name="끼_x0001_?" xfId="841"/>
    <cellStyle name="날짜" xfId="842"/>
    <cellStyle name="내역서" xfId="843"/>
    <cellStyle name="단위" xfId="844"/>
    <cellStyle name="단위(원)" xfId="845"/>
    <cellStyle name="달러" xfId="846"/>
    <cellStyle name="뒤에 오는 하이퍼링크_010523-국립중앙박물관-수장고 내역서" xfId="847"/>
    <cellStyle name="똿뗦먛귟 [0.00]_laroux" xfId="848"/>
    <cellStyle name="똿뗦먛귟_laroux" xfId="849"/>
    <cellStyle name="마이너스키" xfId="850"/>
    <cellStyle name="믅됞 [0.00]_laroux" xfId="851"/>
    <cellStyle name="믅됞_laroux" xfId="852"/>
    <cellStyle name="배분" xfId="853"/>
    <cellStyle name="백분율" xfId="2" builtinId="5"/>
    <cellStyle name="백분율 [△1]" xfId="854"/>
    <cellStyle name="백분율 [△2]" xfId="855"/>
    <cellStyle name="백분율 [0]" xfId="856"/>
    <cellStyle name="백분율 [2]" xfId="857"/>
    <cellStyle name="백분율 2" xfId="858"/>
    <cellStyle name="백분율 3" xfId="859"/>
    <cellStyle name="백분율 4" xfId="860"/>
    <cellStyle name="백분율［△1］" xfId="861"/>
    <cellStyle name="백분율［△2］" xfId="862"/>
    <cellStyle name="분수" xfId="863"/>
    <cellStyle name="뷭?_?긚??_1" xfId="864"/>
    <cellStyle name="빨강" xfId="865"/>
    <cellStyle name="선택영역의 가운데로" xfId="866"/>
    <cellStyle name="설계서" xfId="867"/>
    <cellStyle name="설계서-내용" xfId="868"/>
    <cellStyle name="설계서-내용-소수점" xfId="869"/>
    <cellStyle name="설계서-내용-우" xfId="870"/>
    <cellStyle name="설계서-내용-좌" xfId="871"/>
    <cellStyle name="설계서-소제목" xfId="872"/>
    <cellStyle name="설계서-타이틀" xfId="873"/>
    <cellStyle name="설계서-항목" xfId="874"/>
    <cellStyle name="수량" xfId="875"/>
    <cellStyle name="숫자" xfId="876"/>
    <cellStyle name="숫자(R)" xfId="877"/>
    <cellStyle name="쉼표 [0]" xfId="1" builtinId="6"/>
    <cellStyle name="쉼표 [0] 2" xfId="878"/>
    <cellStyle name="쉼표 [0] 2 2" xfId="987"/>
    <cellStyle name="쉼표 [0] 3" xfId="4"/>
    <cellStyle name="쉼표 [0] 3 2" xfId="879"/>
    <cellStyle name="쉼표 [0] 3 3" xfId="880"/>
    <cellStyle name="쉼표 [0] 4" xfId="881"/>
    <cellStyle name="쉼표 [0] 4 2" xfId="882"/>
    <cellStyle name="쉼표 [0] 4 3" xfId="883"/>
    <cellStyle name="쉼표 [0] 5" xfId="884"/>
    <cellStyle name="쉼표 [0] 6" xfId="885"/>
    <cellStyle name="쉼표 [0] 7" xfId="886"/>
    <cellStyle name="쉼표 2" xfId="887"/>
    <cellStyle name="쉼표 3" xfId="888"/>
    <cellStyle name="쉼표 4" xfId="889"/>
    <cellStyle name="스타일 1" xfId="890"/>
    <cellStyle name="스타일 2" xfId="891"/>
    <cellStyle name="스타일 3" xfId="892"/>
    <cellStyle name="스타일 4" xfId="893"/>
    <cellStyle name="안건회계법인" xfId="894"/>
    <cellStyle name="원" xfId="895"/>
    <cellStyle name="원_0009김포공항LED교체공사(광일)" xfId="896"/>
    <cellStyle name="원_0011KIST소각설비제작설치" xfId="897"/>
    <cellStyle name="원_0011긴급전화기정산(99년형광일)" xfId="898"/>
    <cellStyle name="원_0011부산종합경기장전광판" xfId="899"/>
    <cellStyle name="원_0012문화유적지표석제작설치" xfId="900"/>
    <cellStyle name="원_0102국제조명신공항분수조명" xfId="901"/>
    <cellStyle name="원_0105담배자판기개조원가" xfId="902"/>
    <cellStyle name="원_0106LG인버터냉난방기제작-1" xfId="903"/>
    <cellStyle name="원_0107광전송장비구매설치" xfId="904"/>
    <cellStyle name="원_0107도공IBS설비SW부문(참조)" xfId="905"/>
    <cellStyle name="원_0107문화재복원용목재-8월6일" xfId="906"/>
    <cellStyle name="원_0107포천영중수배전반(제조,설치)" xfId="907"/>
    <cellStyle name="원_0108한국전기교통-LED교통신호등((원본))" xfId="908"/>
    <cellStyle name="원_0111해양수산부등명기제작" xfId="909"/>
    <cellStyle name="원_0112금감원사무자동화시스템" xfId="910"/>
    <cellStyle name="원_0112수도권매립지SW원가" xfId="911"/>
    <cellStyle name="원_0201종합예술회관의자제작설치" xfId="912"/>
    <cellStyle name="원_0202마사회근무복" xfId="913"/>
    <cellStyle name="원_0202부경교재-승강칠판" xfId="914"/>
    <cellStyle name="원_0204한국석묘납골함-1규격" xfId="915"/>
    <cellStyle name="원_2002결과표" xfId="916"/>
    <cellStyle name="원_SH07-08-141 조이물류(물류창고 수장고공사)" xfId="917"/>
    <cellStyle name="원_SH09-04-141 이응노미술관(수장고공사)" xfId="918"/>
    <cellStyle name="원_SH09-06-262 원주 한지테마파크 (수장고,전시실)-2" xfId="919"/>
    <cellStyle name="원_동산용사촌수현(원본)" xfId="920"/>
    <cellStyle name="원_물량산출" xfId="921"/>
    <cellStyle name="원_물량산출서" xfId="922"/>
    <cellStyle name="원_물량산출서_SH09-06-262 원주 한지테마파크 (수장고,전시실)-2" xfId="923"/>
    <cellStyle name="원_수초제거기(대양기계)" xfId="924"/>
    <cellStyle name="원_예술의전당물량산출서" xfId="925"/>
    <cellStyle name="원_원가계산서,내역서" xfId="926"/>
    <cellStyle name="원_원본 - 한국전기교통-개선형신호등 4종" xfId="927"/>
    <cellStyle name="원_중앙선관위(투표,개표)" xfId="928"/>
    <cellStyle name="원_최종-한국전기교통-개선형신호등 4종(공수조정)" xfId="929"/>
    <cellStyle name="자리수" xfId="930"/>
    <cellStyle name="자리수0" xfId="931"/>
    <cellStyle name="제목 1(左)" xfId="932"/>
    <cellStyle name="제목 1(中)" xfId="933"/>
    <cellStyle name="제목[1 줄]" xfId="934"/>
    <cellStyle name="제목[2줄 아래]" xfId="935"/>
    <cellStyle name="제목[2줄 위]" xfId="936"/>
    <cellStyle name="제목1" xfId="937"/>
    <cellStyle name="지정되지 않음" xfId="938"/>
    <cellStyle name="콤마" xfId="939"/>
    <cellStyle name="콤마 [#]" xfId="940"/>
    <cellStyle name="콤마 []" xfId="941"/>
    <cellStyle name="콤마 [0]" xfId="942"/>
    <cellStyle name="콤마 [2]" xfId="943"/>
    <cellStyle name="콤마 [금액]" xfId="944"/>
    <cellStyle name="콤마 [소수]" xfId="945"/>
    <cellStyle name="콤마 [수량]" xfId="946"/>
    <cellStyle name="콤마[ ]" xfId="947"/>
    <cellStyle name="콤마[*]" xfId="948"/>
    <cellStyle name="콤마[.]" xfId="949"/>
    <cellStyle name="콤마[0]" xfId="950"/>
    <cellStyle name="콤마_  종  합  " xfId="951"/>
    <cellStyle name="통화 [0] 2" xfId="971"/>
    <cellStyle name="통화 [0] 2 2" xfId="988"/>
    <cellStyle name="퍼센트" xfId="952"/>
    <cellStyle name="표머릿글(上)" xfId="953"/>
    <cellStyle name="표머릿글(中)" xfId="954"/>
    <cellStyle name="표머릿글(下)" xfId="955"/>
    <cellStyle name="표준" xfId="0" builtinId="0"/>
    <cellStyle name="표준 2" xfId="956"/>
    <cellStyle name="표준 2 2" xfId="957"/>
    <cellStyle name="표준 2 2 2" xfId="989"/>
    <cellStyle name="표준 2 3" xfId="969"/>
    <cellStyle name="표준 3" xfId="958"/>
    <cellStyle name="표준 4" xfId="5"/>
    <cellStyle name="표준 4 2" xfId="959"/>
    <cellStyle name="표준 5" xfId="960"/>
    <cellStyle name="표준 6" xfId="961"/>
    <cellStyle name="표준 7" xfId="962"/>
    <cellStyle name="標準_Akia(F）-8" xfId="963"/>
    <cellStyle name="표준_건축.기계-원가(용산)" xfId="970"/>
    <cellStyle name="표준_설계내역서" xfId="968"/>
    <cellStyle name="표준_원가계산서(도급제출수정 단가사정02(1).22)" xfId="3"/>
    <cellStyle name="표준2" xfId="964"/>
    <cellStyle name="합산" xfId="965"/>
    <cellStyle name="화폐기호" xfId="966"/>
    <cellStyle name="화폐기호0" xfId="9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theme" Target="theme/theme1.xml"/><Relationship Id="rId8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80597</xdr:colOff>
      <xdr:row>0</xdr:row>
      <xdr:rowOff>0</xdr:rowOff>
    </xdr:from>
    <xdr:to>
      <xdr:col>7</xdr:col>
      <xdr:colOff>373674</xdr:colOff>
      <xdr:row>19</xdr:row>
      <xdr:rowOff>280510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08" r="5321"/>
        <a:stretch/>
      </xdr:blipFill>
      <xdr:spPr>
        <a:xfrm rot="16200000">
          <a:off x="1647515" y="-1566918"/>
          <a:ext cx="5262818" cy="83966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\KY-ES4\J-TO-MB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-2\HY-JANG\ROOM\ASAN\C1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&#44305;&#54413;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49933;&#50857;\&#51221;&#48372;&#49468;&#5344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&#51221;&#48372;&#49468;&#5344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MOTE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&#44228;&#49328;&#49436;\&#49933;&#50857;\&#51221;&#48372;&#49468;&#5344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UNIT-Q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51221;&#48372;&#49468;&#5344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MIRAN\OSO&#50500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ROOM\ASAN\C1&#52509;&#442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-총원가(TO)"/>
      <sheetName val="토목-원가 (96.9)"/>
      <sheetName val="토목-원가(97.2) "/>
      <sheetName val="토목-원가(97.8)"/>
      <sheetName val="토목-총괄(공정별)"/>
      <sheetName val="토목-총원가"/>
      <sheetName val="토목-물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ÀÎ¼â"/>
      <definedName name="Áö¿ì±â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139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220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299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457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789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1095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1649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2214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2607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3326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3884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6216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7718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12470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593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990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1622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2720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41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97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122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185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263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515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787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1252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57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42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69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102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131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866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1044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1211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1402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1578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2059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2296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2535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206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298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386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679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896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1380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2161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3142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3528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4602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5143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8084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9381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11259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12796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16018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402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513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645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864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1542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2040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3142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5452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719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899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1269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2054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2767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4957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7489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786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1109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1445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2603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3505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5704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9586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402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6545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5598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378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461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562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642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758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792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1010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1075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1234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1368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1772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2049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2533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2826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3092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553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519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2614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578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1497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549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737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2795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536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673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995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1352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1585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1961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3431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365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659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665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852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1112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1365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1582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2206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2805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3151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5019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1320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1730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2060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3110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4950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7920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13110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24210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3900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160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0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1040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1955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2830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3700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5245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6765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10305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12200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140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193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296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429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565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800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1027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1570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330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480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600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900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1300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1800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2400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2900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35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71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102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120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265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360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408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540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960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960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1500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1008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4580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1440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2240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2640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4000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6400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10400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18400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700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900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1200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1700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3300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4000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4000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540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630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506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610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1335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285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345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200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1370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1540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1830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1800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2350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4460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5030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7430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7160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11660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13830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33000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1220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12830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8720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16070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16070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17690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17690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7620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7010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8060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10070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11570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10650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4000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17000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17100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31050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25000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38870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25530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20520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37050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37050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42540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36230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42970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48680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18050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18180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31050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31050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38870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25530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4190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4910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700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1320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400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J267">
            <v>560</v>
          </cell>
          <cell r="K267">
            <v>0</v>
          </cell>
          <cell r="L267">
            <v>0</v>
          </cell>
        </row>
        <row r="268">
          <cell r="G268">
            <v>0</v>
          </cell>
          <cell r="H268">
            <v>0</v>
          </cell>
          <cell r="J268">
            <v>280</v>
          </cell>
          <cell r="K268">
            <v>0</v>
          </cell>
          <cell r="L268">
            <v>0</v>
          </cell>
        </row>
        <row r="269">
          <cell r="G269">
            <v>0</v>
          </cell>
          <cell r="H269">
            <v>0</v>
          </cell>
          <cell r="J269">
            <v>40</v>
          </cell>
          <cell r="K269">
            <v>0</v>
          </cell>
          <cell r="L269">
            <v>0</v>
          </cell>
        </row>
        <row r="270">
          <cell r="G270">
            <v>0</v>
          </cell>
          <cell r="H270">
            <v>0</v>
          </cell>
          <cell r="J270">
            <v>2800</v>
          </cell>
          <cell r="K270">
            <v>0</v>
          </cell>
          <cell r="L270">
            <v>0</v>
          </cell>
        </row>
        <row r="271">
          <cell r="G271">
            <v>0</v>
          </cell>
          <cell r="H271">
            <v>0</v>
          </cell>
          <cell r="J271">
            <v>3500</v>
          </cell>
          <cell r="K271">
            <v>0</v>
          </cell>
          <cell r="L271">
            <v>0</v>
          </cell>
        </row>
        <row r="272">
          <cell r="G272">
            <v>0</v>
          </cell>
          <cell r="H272">
            <v>0</v>
          </cell>
          <cell r="J272">
            <v>150</v>
          </cell>
          <cell r="K272">
            <v>0</v>
          </cell>
          <cell r="L272">
            <v>0</v>
          </cell>
        </row>
        <row r="273">
          <cell r="G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G274">
            <v>0</v>
          </cell>
          <cell r="H274">
            <v>0</v>
          </cell>
          <cell r="J274">
            <v>0</v>
          </cell>
          <cell r="K274">
            <v>0</v>
          </cell>
          <cell r="L274">
            <v>0</v>
          </cell>
        </row>
        <row r="275">
          <cell r="G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H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G278">
            <v>0</v>
          </cell>
          <cell r="H278">
            <v>0</v>
          </cell>
          <cell r="J278">
            <v>66500</v>
          </cell>
          <cell r="K278">
            <v>0</v>
          </cell>
          <cell r="L278">
            <v>0</v>
          </cell>
        </row>
        <row r="279">
          <cell r="G279">
            <v>0</v>
          </cell>
          <cell r="H279">
            <v>0</v>
          </cell>
          <cell r="J279">
            <v>2200</v>
          </cell>
          <cell r="K279">
            <v>0</v>
          </cell>
          <cell r="L279">
            <v>0</v>
          </cell>
        </row>
        <row r="280">
          <cell r="G280">
            <v>0</v>
          </cell>
          <cell r="H280">
            <v>0</v>
          </cell>
          <cell r="J280">
            <v>3700</v>
          </cell>
          <cell r="K280">
            <v>0</v>
          </cell>
          <cell r="L280">
            <v>0</v>
          </cell>
        </row>
        <row r="281">
          <cell r="G281">
            <v>0</v>
          </cell>
          <cell r="H281">
            <v>0</v>
          </cell>
          <cell r="J281">
            <v>5300</v>
          </cell>
          <cell r="K281">
            <v>0</v>
          </cell>
          <cell r="L281">
            <v>0</v>
          </cell>
        </row>
        <row r="282">
          <cell r="G282">
            <v>0</v>
          </cell>
          <cell r="H282">
            <v>0</v>
          </cell>
          <cell r="J282">
            <v>500</v>
          </cell>
          <cell r="K282">
            <v>0</v>
          </cell>
          <cell r="L282">
            <v>0</v>
          </cell>
        </row>
        <row r="283">
          <cell r="G283">
            <v>0</v>
          </cell>
          <cell r="H283">
            <v>0</v>
          </cell>
          <cell r="J283">
            <v>600</v>
          </cell>
          <cell r="K283">
            <v>0</v>
          </cell>
          <cell r="L283">
            <v>0</v>
          </cell>
        </row>
        <row r="284">
          <cell r="G284">
            <v>0</v>
          </cell>
          <cell r="H284">
            <v>0</v>
          </cell>
          <cell r="J284">
            <v>11000</v>
          </cell>
          <cell r="K284">
            <v>0</v>
          </cell>
          <cell r="L284">
            <v>0</v>
          </cell>
        </row>
        <row r="285">
          <cell r="G285">
            <v>0</v>
          </cell>
          <cell r="H285">
            <v>0</v>
          </cell>
          <cell r="J285">
            <v>28500</v>
          </cell>
          <cell r="K285">
            <v>0</v>
          </cell>
          <cell r="L285">
            <v>0</v>
          </cell>
        </row>
        <row r="286">
          <cell r="G286">
            <v>0</v>
          </cell>
          <cell r="H286">
            <v>0</v>
          </cell>
          <cell r="J286">
            <v>33000</v>
          </cell>
          <cell r="K286">
            <v>0</v>
          </cell>
          <cell r="L286">
            <v>0</v>
          </cell>
        </row>
        <row r="287">
          <cell r="G287">
            <v>0</v>
          </cell>
          <cell r="H287">
            <v>0</v>
          </cell>
          <cell r="J287">
            <v>52000</v>
          </cell>
          <cell r="K287">
            <v>0</v>
          </cell>
          <cell r="L287">
            <v>0</v>
          </cell>
        </row>
        <row r="288">
          <cell r="G288">
            <v>0</v>
          </cell>
          <cell r="H288">
            <v>0</v>
          </cell>
          <cell r="J288">
            <v>61000</v>
          </cell>
          <cell r="K288">
            <v>0</v>
          </cell>
          <cell r="L288">
            <v>0</v>
          </cell>
        </row>
        <row r="289">
          <cell r="G289">
            <v>0</v>
          </cell>
          <cell r="H289">
            <v>0</v>
          </cell>
          <cell r="J289">
            <v>68000</v>
          </cell>
          <cell r="K289">
            <v>0</v>
          </cell>
          <cell r="L289">
            <v>0</v>
          </cell>
        </row>
        <row r="290">
          <cell r="G290">
            <v>0</v>
          </cell>
          <cell r="H290">
            <v>0</v>
          </cell>
          <cell r="J290">
            <v>987</v>
          </cell>
          <cell r="K290">
            <v>0</v>
          </cell>
          <cell r="L290">
            <v>0</v>
          </cell>
        </row>
        <row r="291">
          <cell r="G291">
            <v>0</v>
          </cell>
          <cell r="H291">
            <v>0</v>
          </cell>
          <cell r="J291">
            <v>1616</v>
          </cell>
          <cell r="K291">
            <v>0</v>
          </cell>
          <cell r="L291">
            <v>0</v>
          </cell>
        </row>
        <row r="292">
          <cell r="G292">
            <v>0</v>
          </cell>
          <cell r="H292">
            <v>0</v>
          </cell>
          <cell r="J292">
            <v>2245</v>
          </cell>
          <cell r="K292">
            <v>0</v>
          </cell>
          <cell r="L292">
            <v>0</v>
          </cell>
        </row>
        <row r="293">
          <cell r="G293">
            <v>0</v>
          </cell>
          <cell r="H293">
            <v>0</v>
          </cell>
          <cell r="J293">
            <v>1213</v>
          </cell>
          <cell r="K293">
            <v>0</v>
          </cell>
          <cell r="L293">
            <v>0</v>
          </cell>
        </row>
        <row r="294">
          <cell r="G294">
            <v>0</v>
          </cell>
          <cell r="H294">
            <v>0</v>
          </cell>
          <cell r="J294">
            <v>1600</v>
          </cell>
          <cell r="K294">
            <v>0</v>
          </cell>
          <cell r="L294">
            <v>0</v>
          </cell>
        </row>
        <row r="295">
          <cell r="G295">
            <v>0</v>
          </cell>
          <cell r="H295">
            <v>0</v>
          </cell>
          <cell r="J295">
            <v>1000</v>
          </cell>
          <cell r="K295">
            <v>0</v>
          </cell>
          <cell r="L295">
            <v>0</v>
          </cell>
        </row>
        <row r="296">
          <cell r="G296">
            <v>0</v>
          </cell>
          <cell r="H296">
            <v>0</v>
          </cell>
          <cell r="J296">
            <v>1258</v>
          </cell>
          <cell r="K296">
            <v>0</v>
          </cell>
          <cell r="L296">
            <v>0</v>
          </cell>
        </row>
        <row r="297">
          <cell r="G297">
            <v>0</v>
          </cell>
          <cell r="H297">
            <v>0</v>
          </cell>
          <cell r="J297">
            <v>834</v>
          </cell>
          <cell r="K297">
            <v>0</v>
          </cell>
          <cell r="L297">
            <v>0</v>
          </cell>
        </row>
        <row r="298">
          <cell r="G298">
            <v>0</v>
          </cell>
          <cell r="H298">
            <v>0</v>
          </cell>
          <cell r="J298">
            <v>1166</v>
          </cell>
          <cell r="K298">
            <v>0</v>
          </cell>
          <cell r="L298">
            <v>0</v>
          </cell>
        </row>
        <row r="299">
          <cell r="G299">
            <v>0</v>
          </cell>
          <cell r="H299">
            <v>0</v>
          </cell>
          <cell r="J299">
            <v>2500</v>
          </cell>
          <cell r="K299">
            <v>0</v>
          </cell>
          <cell r="L299">
            <v>0</v>
          </cell>
        </row>
        <row r="300">
          <cell r="G300">
            <v>0</v>
          </cell>
          <cell r="H300">
            <v>0</v>
          </cell>
          <cell r="J300">
            <v>2500</v>
          </cell>
          <cell r="K300">
            <v>0</v>
          </cell>
          <cell r="L300">
            <v>0</v>
          </cell>
        </row>
        <row r="301">
          <cell r="G301">
            <v>0</v>
          </cell>
          <cell r="H301">
            <v>0</v>
          </cell>
          <cell r="J301">
            <v>879</v>
          </cell>
          <cell r="K301">
            <v>0</v>
          </cell>
          <cell r="L301">
            <v>0</v>
          </cell>
        </row>
        <row r="302">
          <cell r="G302">
            <v>0</v>
          </cell>
          <cell r="H302">
            <v>0</v>
          </cell>
          <cell r="J302">
            <v>1700</v>
          </cell>
          <cell r="K302">
            <v>0</v>
          </cell>
          <cell r="L302">
            <v>0</v>
          </cell>
        </row>
        <row r="303">
          <cell r="G303">
            <v>0</v>
          </cell>
          <cell r="H303">
            <v>0</v>
          </cell>
          <cell r="J303">
            <v>820</v>
          </cell>
          <cell r="K303">
            <v>0</v>
          </cell>
          <cell r="L303">
            <v>0</v>
          </cell>
        </row>
        <row r="304">
          <cell r="G304">
            <v>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G305">
            <v>0</v>
          </cell>
          <cell r="H305">
            <v>0</v>
          </cell>
          <cell r="J305">
            <v>0</v>
          </cell>
          <cell r="K305">
            <v>0</v>
          </cell>
          <cell r="L305">
            <v>0</v>
          </cell>
        </row>
        <row r="306">
          <cell r="G306">
            <v>0</v>
          </cell>
          <cell r="H306">
            <v>0</v>
          </cell>
          <cell r="J306">
            <v>31000</v>
          </cell>
          <cell r="K306">
            <v>0</v>
          </cell>
          <cell r="L306">
            <v>0</v>
          </cell>
        </row>
        <row r="307">
          <cell r="G307">
            <v>0</v>
          </cell>
          <cell r="H307">
            <v>0</v>
          </cell>
          <cell r="J307">
            <v>27000</v>
          </cell>
          <cell r="K307">
            <v>0</v>
          </cell>
          <cell r="L307">
            <v>0</v>
          </cell>
        </row>
        <row r="308">
          <cell r="G308">
            <v>0</v>
          </cell>
          <cell r="H308">
            <v>0</v>
          </cell>
          <cell r="J308">
            <v>36000</v>
          </cell>
          <cell r="K308">
            <v>0</v>
          </cell>
          <cell r="L308">
            <v>0</v>
          </cell>
        </row>
        <row r="309">
          <cell r="G309">
            <v>0</v>
          </cell>
          <cell r="H309">
            <v>0</v>
          </cell>
          <cell r="J309">
            <v>28500</v>
          </cell>
          <cell r="K309">
            <v>0</v>
          </cell>
          <cell r="L309">
            <v>0</v>
          </cell>
        </row>
        <row r="310">
          <cell r="G310">
            <v>0</v>
          </cell>
          <cell r="H310">
            <v>0</v>
          </cell>
          <cell r="J310">
            <v>36000</v>
          </cell>
          <cell r="K310">
            <v>0</v>
          </cell>
          <cell r="L310">
            <v>0</v>
          </cell>
        </row>
        <row r="311">
          <cell r="G311">
            <v>0</v>
          </cell>
          <cell r="H311">
            <v>0</v>
          </cell>
          <cell r="J311">
            <v>33000</v>
          </cell>
          <cell r="K311">
            <v>0</v>
          </cell>
          <cell r="L311">
            <v>0</v>
          </cell>
        </row>
        <row r="312">
          <cell r="G312">
            <v>0</v>
          </cell>
          <cell r="H312">
            <v>0</v>
          </cell>
          <cell r="J312">
            <v>29000</v>
          </cell>
          <cell r="K312">
            <v>0</v>
          </cell>
          <cell r="L312">
            <v>0</v>
          </cell>
        </row>
        <row r="313">
          <cell r="G313">
            <v>0</v>
          </cell>
          <cell r="H313">
            <v>0</v>
          </cell>
          <cell r="J313">
            <v>34000</v>
          </cell>
          <cell r="K313">
            <v>0</v>
          </cell>
          <cell r="L313">
            <v>0</v>
          </cell>
        </row>
        <row r="314">
          <cell r="G314">
            <v>0</v>
          </cell>
          <cell r="H314">
            <v>0</v>
          </cell>
          <cell r="J314">
            <v>30000</v>
          </cell>
          <cell r="K314">
            <v>0</v>
          </cell>
          <cell r="L314">
            <v>0</v>
          </cell>
        </row>
        <row r="315">
          <cell r="G315">
            <v>0</v>
          </cell>
          <cell r="H315">
            <v>0</v>
          </cell>
          <cell r="J315">
            <v>6500</v>
          </cell>
          <cell r="K315">
            <v>0</v>
          </cell>
          <cell r="L315">
            <v>0</v>
          </cell>
        </row>
        <row r="316">
          <cell r="G316">
            <v>0</v>
          </cell>
          <cell r="H316">
            <v>0</v>
          </cell>
          <cell r="J316">
            <v>18000</v>
          </cell>
          <cell r="K316">
            <v>0</v>
          </cell>
          <cell r="L316">
            <v>0</v>
          </cell>
        </row>
        <row r="317">
          <cell r="G317">
            <v>0</v>
          </cell>
          <cell r="H317">
            <v>0</v>
          </cell>
          <cell r="J317">
            <v>19000</v>
          </cell>
          <cell r="K317">
            <v>0</v>
          </cell>
          <cell r="L317">
            <v>0</v>
          </cell>
        </row>
        <row r="318">
          <cell r="G318">
            <v>0</v>
          </cell>
          <cell r="H318">
            <v>0</v>
          </cell>
          <cell r="J318">
            <v>19000</v>
          </cell>
          <cell r="K318">
            <v>0</v>
          </cell>
          <cell r="L318">
            <v>0</v>
          </cell>
        </row>
        <row r="319">
          <cell r="G319">
            <v>0</v>
          </cell>
          <cell r="H319">
            <v>0</v>
          </cell>
          <cell r="J319">
            <v>4500</v>
          </cell>
          <cell r="K319">
            <v>0</v>
          </cell>
          <cell r="L319">
            <v>0</v>
          </cell>
        </row>
        <row r="320">
          <cell r="G320">
            <v>0</v>
          </cell>
          <cell r="H320">
            <v>0</v>
          </cell>
          <cell r="J320">
            <v>4500</v>
          </cell>
          <cell r="K320">
            <v>0</v>
          </cell>
          <cell r="L320">
            <v>0</v>
          </cell>
        </row>
        <row r="321">
          <cell r="G321">
            <v>0</v>
          </cell>
          <cell r="H321">
            <v>0</v>
          </cell>
          <cell r="J321">
            <v>11000</v>
          </cell>
          <cell r="K321">
            <v>0</v>
          </cell>
          <cell r="L321">
            <v>0</v>
          </cell>
        </row>
        <row r="322">
          <cell r="G322">
            <v>0</v>
          </cell>
          <cell r="H322">
            <v>0</v>
          </cell>
          <cell r="J322">
            <v>11000</v>
          </cell>
          <cell r="K322">
            <v>0</v>
          </cell>
          <cell r="L322">
            <v>0</v>
          </cell>
        </row>
        <row r="323">
          <cell r="G323">
            <v>0</v>
          </cell>
          <cell r="H323">
            <v>0</v>
          </cell>
          <cell r="J323">
            <v>63000</v>
          </cell>
          <cell r="K323">
            <v>0</v>
          </cell>
          <cell r="L323">
            <v>0</v>
          </cell>
        </row>
        <row r="324">
          <cell r="G324">
            <v>0</v>
          </cell>
          <cell r="H324">
            <v>0</v>
          </cell>
          <cell r="J324">
            <v>15000</v>
          </cell>
          <cell r="K324">
            <v>0</v>
          </cell>
          <cell r="L324">
            <v>0</v>
          </cell>
        </row>
        <row r="325">
          <cell r="G325">
            <v>0</v>
          </cell>
          <cell r="H325">
            <v>0</v>
          </cell>
          <cell r="J325">
            <v>45000</v>
          </cell>
          <cell r="K325">
            <v>0</v>
          </cell>
          <cell r="L325">
            <v>0</v>
          </cell>
        </row>
        <row r="326">
          <cell r="G326">
            <v>0</v>
          </cell>
          <cell r="H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0</v>
          </cell>
          <cell r="I331">
            <v>0</v>
          </cell>
          <cell r="J331">
            <v>4200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2000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14000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11000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30000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60000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33000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43000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63000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31600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41000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50000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57400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57400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52600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98100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135000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226600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3649000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31600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60000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5500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4500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3500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0</v>
          </cell>
          <cell r="I356">
            <v>0</v>
          </cell>
          <cell r="J356">
            <v>4500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12000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48000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60000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30000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30000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40000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5000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5000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18000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450000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3800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2000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30000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45000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3452000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275000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1653000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17500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18000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28000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29000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13700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18200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16000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0</v>
          </cell>
          <cell r="I403">
            <v>0</v>
          </cell>
          <cell r="J403">
            <v>20000</v>
          </cell>
          <cell r="K403">
            <v>0</v>
          </cell>
          <cell r="L403">
            <v>0</v>
          </cell>
          <cell r="M403">
            <v>0</v>
          </cell>
        </row>
        <row r="404"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2020000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111000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41000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41000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22600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25000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600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186</v>
          </cell>
          <cell r="I419">
            <v>0</v>
          </cell>
          <cell r="J419">
            <v>51</v>
          </cell>
          <cell r="K419">
            <v>0</v>
          </cell>
          <cell r="L419">
            <v>198</v>
          </cell>
          <cell r="M419">
            <v>0</v>
          </cell>
        </row>
        <row r="420">
          <cell r="G420">
            <v>0</v>
          </cell>
          <cell r="H420">
            <v>6107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49</v>
          </cell>
          <cell r="I421">
            <v>0</v>
          </cell>
          <cell r="J421">
            <v>30</v>
          </cell>
          <cell r="K421">
            <v>0</v>
          </cell>
          <cell r="L421">
            <v>102</v>
          </cell>
          <cell r="M421">
            <v>0</v>
          </cell>
        </row>
        <row r="422">
          <cell r="G422">
            <v>0</v>
          </cell>
          <cell r="H422">
            <v>352619</v>
          </cell>
          <cell r="I422">
            <v>0</v>
          </cell>
          <cell r="J422">
            <v>5477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29051</v>
          </cell>
          <cell r="I423">
            <v>0</v>
          </cell>
          <cell r="J423">
            <v>36516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13615</v>
          </cell>
          <cell r="I424">
            <v>0</v>
          </cell>
          <cell r="J424">
            <v>4067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44658</v>
          </cell>
          <cell r="I425">
            <v>0</v>
          </cell>
          <cell r="J425">
            <v>25247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2034696</v>
          </cell>
          <cell r="I426">
            <v>0</v>
          </cell>
          <cell r="J426">
            <v>581812</v>
          </cell>
          <cell r="K426">
            <v>0</v>
          </cell>
          <cell r="L426">
            <v>7778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32645</v>
          </cell>
          <cell r="I432">
            <v>0</v>
          </cell>
          <cell r="J432">
            <v>3588</v>
          </cell>
          <cell r="K432">
            <v>0</v>
          </cell>
          <cell r="L432">
            <v>5459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186</v>
          </cell>
          <cell r="I437">
            <v>0</v>
          </cell>
          <cell r="J437">
            <v>51</v>
          </cell>
          <cell r="K437">
            <v>0</v>
          </cell>
          <cell r="L437">
            <v>198</v>
          </cell>
          <cell r="M437">
            <v>0</v>
          </cell>
        </row>
        <row r="438">
          <cell r="G438">
            <v>0</v>
          </cell>
          <cell r="H438">
            <v>6107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49</v>
          </cell>
          <cell r="I439">
            <v>0</v>
          </cell>
          <cell r="J439">
            <v>30</v>
          </cell>
          <cell r="K439">
            <v>0</v>
          </cell>
          <cell r="L439">
            <v>102</v>
          </cell>
          <cell r="M439">
            <v>0</v>
          </cell>
        </row>
        <row r="440">
          <cell r="G440">
            <v>0</v>
          </cell>
          <cell r="H440">
            <v>861</v>
          </cell>
          <cell r="I440">
            <v>0</v>
          </cell>
          <cell r="J440">
            <v>13287</v>
          </cell>
          <cell r="K440">
            <v>0</v>
          </cell>
          <cell r="L440">
            <v>1071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36155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29051</v>
          </cell>
          <cell r="I442">
            <v>0</v>
          </cell>
          <cell r="J442">
            <v>36516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17602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9600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352619</v>
          </cell>
          <cell r="I447">
            <v>0</v>
          </cell>
          <cell r="J447">
            <v>5477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2034696</v>
          </cell>
          <cell r="I448">
            <v>0</v>
          </cell>
          <cell r="J448">
            <v>581812</v>
          </cell>
          <cell r="K448">
            <v>0</v>
          </cell>
          <cell r="L448">
            <v>7778</v>
          </cell>
          <cell r="M448">
            <v>0</v>
          </cell>
        </row>
        <row r="449">
          <cell r="G449">
            <v>0</v>
          </cell>
          <cell r="H449">
            <v>44658</v>
          </cell>
          <cell r="I449">
            <v>0</v>
          </cell>
          <cell r="J449">
            <v>25247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299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1332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52815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44504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98</v>
          </cell>
          <cell r="M455">
            <v>0</v>
          </cell>
        </row>
        <row r="456">
          <cell r="G456">
            <v>0</v>
          </cell>
          <cell r="H456">
            <v>0</v>
          </cell>
          <cell r="I456">
            <v>0</v>
          </cell>
          <cell r="J456">
            <v>170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322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1280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400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320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320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318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365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360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325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370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320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792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6220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27777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495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560</v>
          </cell>
          <cell r="K473">
            <v>0</v>
          </cell>
          <cell r="L473">
            <v>0</v>
          </cell>
          <cell r="M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1000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9360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1910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250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650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88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5500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71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50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288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865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2000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320000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260000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4190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4540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5250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5950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95047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61199</v>
          </cell>
          <cell r="I500">
            <v>0</v>
          </cell>
          <cell r="J500">
            <v>1500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11700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270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50851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376</v>
          </cell>
          <cell r="H508">
            <v>0</v>
          </cell>
          <cell r="I508">
            <v>0</v>
          </cell>
          <cell r="J508">
            <v>4500</v>
          </cell>
          <cell r="K508">
            <v>376</v>
          </cell>
          <cell r="L508">
            <v>0</v>
          </cell>
          <cell r="M508">
            <v>0</v>
          </cell>
        </row>
        <row r="509">
          <cell r="G509">
            <v>250</v>
          </cell>
          <cell r="H509">
            <v>0</v>
          </cell>
          <cell r="I509">
            <v>0</v>
          </cell>
          <cell r="J509">
            <v>3000</v>
          </cell>
          <cell r="K509">
            <v>250</v>
          </cell>
          <cell r="L509">
            <v>0</v>
          </cell>
          <cell r="M509">
            <v>0</v>
          </cell>
        </row>
        <row r="510">
          <cell r="G510">
            <v>1672</v>
          </cell>
          <cell r="H510">
            <v>0</v>
          </cell>
          <cell r="I510">
            <v>0</v>
          </cell>
          <cell r="J510">
            <v>44000</v>
          </cell>
          <cell r="K510">
            <v>1672</v>
          </cell>
          <cell r="L510">
            <v>0</v>
          </cell>
          <cell r="M510">
            <v>0</v>
          </cell>
        </row>
        <row r="511">
          <cell r="G511">
            <v>2120</v>
          </cell>
          <cell r="H511">
            <v>0</v>
          </cell>
          <cell r="I511">
            <v>0</v>
          </cell>
          <cell r="J511">
            <v>93000</v>
          </cell>
          <cell r="K511">
            <v>2120</v>
          </cell>
          <cell r="L511">
            <v>0</v>
          </cell>
          <cell r="M511">
            <v>0</v>
          </cell>
        </row>
        <row r="512">
          <cell r="G512">
            <v>695</v>
          </cell>
          <cell r="H512">
            <v>0</v>
          </cell>
          <cell r="I512">
            <v>0</v>
          </cell>
          <cell r="J512">
            <v>122000</v>
          </cell>
          <cell r="K512">
            <v>695</v>
          </cell>
          <cell r="L512">
            <v>0</v>
          </cell>
          <cell r="M512">
            <v>0</v>
          </cell>
        </row>
        <row r="513">
          <cell r="G513">
            <v>1054</v>
          </cell>
          <cell r="H513">
            <v>0</v>
          </cell>
          <cell r="I513">
            <v>0</v>
          </cell>
          <cell r="J513">
            <v>37000</v>
          </cell>
          <cell r="K513">
            <v>1054</v>
          </cell>
          <cell r="L513">
            <v>0</v>
          </cell>
          <cell r="M513">
            <v>0</v>
          </cell>
        </row>
        <row r="514">
          <cell r="G514">
            <v>722</v>
          </cell>
          <cell r="H514">
            <v>0</v>
          </cell>
          <cell r="I514">
            <v>0</v>
          </cell>
          <cell r="J514">
            <v>76000</v>
          </cell>
          <cell r="K514">
            <v>722</v>
          </cell>
          <cell r="L514">
            <v>0</v>
          </cell>
          <cell r="M514">
            <v>0</v>
          </cell>
        </row>
        <row r="515">
          <cell r="G515">
            <v>4476</v>
          </cell>
          <cell r="H515">
            <v>0</v>
          </cell>
          <cell r="I515">
            <v>0</v>
          </cell>
          <cell r="J515">
            <v>76000</v>
          </cell>
          <cell r="K515">
            <v>4476</v>
          </cell>
          <cell r="L515">
            <v>0</v>
          </cell>
          <cell r="M515">
            <v>0</v>
          </cell>
        </row>
        <row r="516">
          <cell r="G516">
            <v>86</v>
          </cell>
          <cell r="H516">
            <v>0</v>
          </cell>
          <cell r="I516">
            <v>0</v>
          </cell>
          <cell r="J516">
            <v>15200</v>
          </cell>
          <cell r="K516">
            <v>86</v>
          </cell>
          <cell r="L516">
            <v>0</v>
          </cell>
          <cell r="M516">
            <v>0</v>
          </cell>
        </row>
        <row r="517">
          <cell r="G517">
            <v>10</v>
          </cell>
          <cell r="H517">
            <v>0</v>
          </cell>
          <cell r="I517">
            <v>0</v>
          </cell>
          <cell r="J517">
            <v>2800</v>
          </cell>
          <cell r="K517">
            <v>10</v>
          </cell>
          <cell r="L517">
            <v>0</v>
          </cell>
          <cell r="M517">
            <v>0</v>
          </cell>
        </row>
        <row r="518">
          <cell r="G518">
            <v>1519</v>
          </cell>
          <cell r="H518">
            <v>0</v>
          </cell>
          <cell r="I518">
            <v>0</v>
          </cell>
          <cell r="J518">
            <v>6500</v>
          </cell>
          <cell r="K518">
            <v>1519</v>
          </cell>
          <cell r="L518">
            <v>0</v>
          </cell>
          <cell r="M518">
            <v>0</v>
          </cell>
        </row>
        <row r="519">
          <cell r="G519">
            <v>731</v>
          </cell>
          <cell r="H519">
            <v>0</v>
          </cell>
          <cell r="I519">
            <v>0</v>
          </cell>
          <cell r="J519">
            <v>55000</v>
          </cell>
          <cell r="K519">
            <v>731</v>
          </cell>
          <cell r="L519">
            <v>0</v>
          </cell>
          <cell r="M519">
            <v>0</v>
          </cell>
        </row>
        <row r="520">
          <cell r="G520">
            <v>606</v>
          </cell>
          <cell r="H520">
            <v>0</v>
          </cell>
          <cell r="I520">
            <v>0</v>
          </cell>
          <cell r="J520">
            <v>2100</v>
          </cell>
          <cell r="K520">
            <v>606</v>
          </cell>
          <cell r="L520">
            <v>0</v>
          </cell>
          <cell r="M520">
            <v>0</v>
          </cell>
        </row>
        <row r="521">
          <cell r="G521">
            <v>1153</v>
          </cell>
          <cell r="H521">
            <v>0</v>
          </cell>
          <cell r="I521">
            <v>0</v>
          </cell>
          <cell r="J521">
            <v>8800</v>
          </cell>
          <cell r="K521">
            <v>1153</v>
          </cell>
          <cell r="L521">
            <v>0</v>
          </cell>
          <cell r="M521">
            <v>0</v>
          </cell>
        </row>
        <row r="522">
          <cell r="G522">
            <v>2034</v>
          </cell>
          <cell r="H522">
            <v>0</v>
          </cell>
          <cell r="I522">
            <v>0</v>
          </cell>
          <cell r="J522">
            <v>7000</v>
          </cell>
          <cell r="K522">
            <v>2034</v>
          </cell>
          <cell r="L522">
            <v>0</v>
          </cell>
          <cell r="M522">
            <v>0</v>
          </cell>
        </row>
        <row r="523">
          <cell r="G523">
            <v>25288</v>
          </cell>
          <cell r="H523">
            <v>63220</v>
          </cell>
          <cell r="I523">
            <v>25288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6801</v>
          </cell>
          <cell r="H524">
            <v>34005</v>
          </cell>
          <cell r="I524">
            <v>6801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51">
          <cell r="G551">
            <v>0</v>
          </cell>
          <cell r="H551">
            <v>50851</v>
          </cell>
          <cell r="I551">
            <v>0</v>
          </cell>
        </row>
        <row r="552">
          <cell r="G552">
            <v>0</v>
          </cell>
          <cell r="H552">
            <v>61271</v>
          </cell>
          <cell r="I552">
            <v>0</v>
          </cell>
        </row>
        <row r="553">
          <cell r="G553">
            <v>0</v>
          </cell>
          <cell r="H553">
            <v>72597</v>
          </cell>
          <cell r="I553">
            <v>0</v>
          </cell>
        </row>
        <row r="554">
          <cell r="G554">
            <v>0</v>
          </cell>
          <cell r="H554">
            <v>74036</v>
          </cell>
          <cell r="I554">
            <v>0</v>
          </cell>
        </row>
        <row r="555">
          <cell r="G555">
            <v>0</v>
          </cell>
          <cell r="H555">
            <v>60807</v>
          </cell>
          <cell r="I555">
            <v>0</v>
          </cell>
        </row>
        <row r="556">
          <cell r="G556">
            <v>0</v>
          </cell>
          <cell r="H556">
            <v>152246</v>
          </cell>
          <cell r="I556">
            <v>0</v>
          </cell>
        </row>
        <row r="557">
          <cell r="G557">
            <v>0</v>
          </cell>
          <cell r="H557">
            <v>61657</v>
          </cell>
          <cell r="I557">
            <v>0</v>
          </cell>
        </row>
        <row r="558">
          <cell r="G558">
            <v>0</v>
          </cell>
          <cell r="H558">
            <v>34005</v>
          </cell>
          <cell r="I558">
            <v>0</v>
          </cell>
        </row>
        <row r="559">
          <cell r="G559">
            <v>0</v>
          </cell>
          <cell r="H559">
            <v>76579</v>
          </cell>
          <cell r="I559">
            <v>0</v>
          </cell>
        </row>
        <row r="560">
          <cell r="G560">
            <v>0</v>
          </cell>
          <cell r="H560">
            <v>63196</v>
          </cell>
          <cell r="I560">
            <v>0</v>
          </cell>
        </row>
        <row r="561">
          <cell r="G561">
            <v>0</v>
          </cell>
          <cell r="H561">
            <v>78241</v>
          </cell>
          <cell r="I561">
            <v>0</v>
          </cell>
        </row>
        <row r="562">
          <cell r="G562">
            <v>0</v>
          </cell>
          <cell r="H562">
            <v>104700</v>
          </cell>
          <cell r="I562">
            <v>0</v>
          </cell>
        </row>
        <row r="563">
          <cell r="G563">
            <v>0</v>
          </cell>
          <cell r="H563">
            <v>53828</v>
          </cell>
          <cell r="I563">
            <v>0</v>
          </cell>
        </row>
        <row r="564">
          <cell r="G564">
            <v>0</v>
          </cell>
          <cell r="H564">
            <v>66382</v>
          </cell>
          <cell r="I564">
            <v>0</v>
          </cell>
        </row>
        <row r="565">
          <cell r="G565">
            <v>0</v>
          </cell>
          <cell r="H565">
            <v>51160</v>
          </cell>
          <cell r="I565">
            <v>0</v>
          </cell>
        </row>
        <row r="566">
          <cell r="G566">
            <v>0</v>
          </cell>
          <cell r="H566">
            <v>74682</v>
          </cell>
          <cell r="I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</row>
        <row r="572">
          <cell r="G572">
            <v>0</v>
          </cell>
          <cell r="H572">
            <v>69452</v>
          </cell>
          <cell r="I572">
            <v>0</v>
          </cell>
        </row>
        <row r="573">
          <cell r="G573">
            <v>0</v>
          </cell>
          <cell r="H573">
            <v>34005</v>
          </cell>
          <cell r="I573">
            <v>0</v>
          </cell>
        </row>
        <row r="574">
          <cell r="G574">
            <v>0</v>
          </cell>
          <cell r="H574">
            <v>53828</v>
          </cell>
          <cell r="I574">
            <v>0</v>
          </cell>
        </row>
        <row r="575">
          <cell r="G575">
            <v>0</v>
          </cell>
          <cell r="H575">
            <v>61538</v>
          </cell>
          <cell r="I575">
            <v>0</v>
          </cell>
        </row>
        <row r="576">
          <cell r="G576">
            <v>0</v>
          </cell>
          <cell r="H576">
            <v>65580</v>
          </cell>
          <cell r="I576">
            <v>0</v>
          </cell>
        </row>
        <row r="577">
          <cell r="G577">
            <v>0</v>
          </cell>
          <cell r="H577">
            <v>65740</v>
          </cell>
          <cell r="I577">
            <v>0</v>
          </cell>
        </row>
        <row r="578">
          <cell r="G578">
            <v>0</v>
          </cell>
          <cell r="H578">
            <v>54255</v>
          </cell>
          <cell r="I578">
            <v>0</v>
          </cell>
        </row>
        <row r="579">
          <cell r="G579">
            <v>0</v>
          </cell>
          <cell r="H579">
            <v>66194</v>
          </cell>
          <cell r="I579">
            <v>0</v>
          </cell>
        </row>
        <row r="580">
          <cell r="G580">
            <v>0</v>
          </cell>
          <cell r="H580">
            <v>54676</v>
          </cell>
          <cell r="I580">
            <v>0</v>
          </cell>
        </row>
        <row r="581">
          <cell r="G581">
            <v>0</v>
          </cell>
          <cell r="H581">
            <v>60159</v>
          </cell>
          <cell r="I581">
            <v>0</v>
          </cell>
        </row>
        <row r="582">
          <cell r="G582">
            <v>0</v>
          </cell>
          <cell r="H582">
            <v>127122</v>
          </cell>
          <cell r="I582">
            <v>0</v>
          </cell>
        </row>
        <row r="583">
          <cell r="G583">
            <v>0</v>
          </cell>
          <cell r="H583">
            <v>76579</v>
          </cell>
          <cell r="I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한일양산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사비 내역 (가)"/>
      <sheetName val="gyun"/>
      <sheetName val="일위대가목록"/>
      <sheetName val="일위"/>
      <sheetName val="산업개발안내서"/>
      <sheetName val="원가계산"/>
      <sheetName val="공문"/>
      <sheetName val="공통부대비"/>
      <sheetName val="일위대가"/>
      <sheetName val="MOTOR"/>
      <sheetName val="도급"/>
      <sheetName val="FAB별"/>
      <sheetName val="01"/>
      <sheetName val="IPL_SCHEDULE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FACTOR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BJJIN"/>
      <sheetName val="COPING"/>
      <sheetName val="설산1.나"/>
      <sheetName val="본사S"/>
      <sheetName val="가공비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Total"/>
      <sheetName val="차량구입"/>
      <sheetName val="변화치수"/>
      <sheetName val="표지판현황"/>
      <sheetName val="내역1"/>
      <sheetName val="전신환매도율"/>
      <sheetName val="단위별 일위대가표"/>
      <sheetName val="정산노무"/>
      <sheetName val="정산재료"/>
      <sheetName val="I一般比"/>
      <sheetName val="6월실적"/>
      <sheetName val="손익분석"/>
      <sheetName val="1-1"/>
      <sheetName val="단면가정"/>
      <sheetName val="IMP(MAIN)"/>
      <sheetName val="IMP (REACTOR)"/>
      <sheetName val="비교표"/>
      <sheetName val="골조시행"/>
      <sheetName val="봉양~조차장간고하개명(신설)"/>
      <sheetName val="도급양식"/>
      <sheetName val="기초일위"/>
      <sheetName val="시설일위"/>
      <sheetName val="조명일위"/>
      <sheetName val="2000년1차"/>
      <sheetName val="전선 및 전선관"/>
      <sheetName val="적격점수&lt;300억미만&gt;"/>
      <sheetName val="검사현황"/>
      <sheetName val="full (2)"/>
      <sheetName val="소일위대가코드표"/>
      <sheetName val="산출내역서집계표"/>
      <sheetName val="Equipment"/>
      <sheetName val="Piping"/>
      <sheetName val="TYPE-A"/>
      <sheetName val="7단가"/>
      <sheetName val="설변물량"/>
      <sheetName val="월선수금"/>
      <sheetName val="골재집계"/>
      <sheetName val="부대대비"/>
      <sheetName val="냉연집계"/>
      <sheetName val="신우"/>
      <sheetName val="CODE"/>
      <sheetName val="시멘트"/>
      <sheetName val="#REF"/>
      <sheetName val="별표 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Baby일위대가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가동비율"/>
      <sheetName val="노원열병합  건축공사기성내역서"/>
      <sheetName val="금액"/>
      <sheetName val="N賃率-職"/>
      <sheetName val="Languages"/>
      <sheetName val="SCH"/>
      <sheetName val="CTEMCOST"/>
      <sheetName val="인제내역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음료실행"/>
      <sheetName val="실행(표지,갑,을)"/>
      <sheetName val="네고율"/>
      <sheetName val="횡배위치"/>
      <sheetName val="A"/>
      <sheetName val="Sheet1 (2)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design data"/>
      <sheetName val="member design"/>
      <sheetName val="Front"/>
      <sheetName val="이토변실(A3-LINE)"/>
      <sheetName val="공종별 집계"/>
      <sheetName val="RAHMEN"/>
      <sheetName val="CCC"/>
      <sheetName val="단가디비"/>
      <sheetName val="기계"/>
      <sheetName val="DOGI"/>
      <sheetName val="기성집계"/>
      <sheetName val="확산동"/>
      <sheetName val="내역5"/>
      <sheetName val="간접비(1)"/>
      <sheetName val="RING WALL"/>
      <sheetName val="공사비예산서(토목분)"/>
      <sheetName val="TC IN"/>
      <sheetName val="DS-최종"/>
      <sheetName val="일위집계표"/>
      <sheetName val="Data Vol"/>
      <sheetName val="SUMMARY(S)"/>
      <sheetName val="일위대가목록(1)"/>
      <sheetName val="단가대비표(1)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C &amp; G RHS"/>
      <sheetName val="1.취수장"/>
      <sheetName val="LABTOTAL"/>
      <sheetName val="H-PILE수량집계"/>
      <sheetName val="단가산출서"/>
      <sheetName val="단가산출서 (2)"/>
      <sheetName val="조명율표"/>
      <sheetName val="경비"/>
      <sheetName val="매원개착터널총괄"/>
      <sheetName val="제원.설계조건"/>
      <sheetName val="sum1 (2)"/>
      <sheetName val="BSD _2_"/>
      <sheetName val="예가표"/>
      <sheetName val="토공산출(주차장)"/>
      <sheetName val="New Valuation"/>
      <sheetName val="Y_WORK"/>
      <sheetName val="조명투자및환수계획"/>
      <sheetName val="제조중간결과"/>
      <sheetName val="인건비 "/>
      <sheetName val="뚝토공"/>
      <sheetName val="물량"/>
      <sheetName val="건축원가계산서"/>
      <sheetName val="6호기"/>
      <sheetName val="공통가설공사"/>
      <sheetName val="부하(성남)"/>
      <sheetName val="일위목록"/>
      <sheetName val="현황"/>
      <sheetName val="기둥(원형)"/>
      <sheetName val="자료(통합)"/>
      <sheetName val="대상공사(조달청)"/>
      <sheetName val="도급내역서"/>
      <sheetName val="기초공"/>
      <sheetName val="계수시트"/>
      <sheetName val="원가계산서"/>
      <sheetName val="토공계산서(부체도로)"/>
      <sheetName val="배수통관(좌)"/>
      <sheetName val="토&amp;흙"/>
      <sheetName val="plan&amp;section of foundation"/>
      <sheetName val="working load at the btm ft."/>
      <sheetName val="stability check"/>
      <sheetName val="design load"/>
      <sheetName val="Macro1"/>
      <sheetName val="Macro2"/>
      <sheetName val="덕전리"/>
      <sheetName val="현장관리비내역서"/>
      <sheetName val="내역서_x0000__x0000__x0000__x0000__x0000__x0000__x0000__x0000__x0000__x0009__x0000_띤ͤ_x0000__x0004__x0000__x0000__x0000__x0000__x0000__x0000_눼ͤ_x0000__x0000__x0000__x0000__x0000_"/>
      <sheetName val="guard(mac)"/>
      <sheetName val="남대문빌딩"/>
      <sheetName val="HORI. VESSEL"/>
      <sheetName val="BQ-Offsite"/>
      <sheetName val="대창(함평)"/>
      <sheetName val="대창(장성)"/>
      <sheetName val="대창(함평)-창열"/>
      <sheetName val="차수"/>
      <sheetName val="as boq list up"/>
      <sheetName val="SOHAR(2nd)"/>
      <sheetName val="WORK-VOL"/>
      <sheetName val="system &amp; LOOK_UP_FUNC"/>
      <sheetName val="1.맹암거관련.xls"/>
      <sheetName val="1.%EB%A7%B9%EC%95%94%EA%B1%B0%E"/>
      <sheetName val="estimate"/>
      <sheetName val="C"/>
      <sheetName val="건축공사"/>
      <sheetName val="참조자료"/>
      <sheetName val="Schedule E - P磇⊅밀⊅︀ꃕԯ_x0000_缀_x0000__x0000_"/>
      <sheetName val="내역서_x0000__x0000__x0000__x0000__x0000__x0000__x0000__x0000__x0000_ _x0000_띤ͤ_x0000__x0004__x0000__x0000__x0000__x0000__x0000__x0000_눼ͤ_x0000__x0000__x0000__x0000__x0000_"/>
      <sheetName val="T1"/>
      <sheetName val="견적접수"/>
      <sheetName val="견적내역서"/>
      <sheetName val="DIAPHRAGM"/>
      <sheetName val="가시설단위수량"/>
      <sheetName val="1차 내역서"/>
      <sheetName val="H-01월"/>
      <sheetName val="일위대가(1)"/>
      <sheetName val="배수공"/>
      <sheetName val="암거"/>
      <sheetName val="포장공"/>
      <sheetName val=""/>
      <sheetName val="1.우편집중내역서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I-O(번호별)"/>
      <sheetName val="NSMA-status"/>
      <sheetName val="AS포장복구 "/>
      <sheetName val="간접"/>
      <sheetName val="웅진교-S2"/>
      <sheetName val="목록"/>
      <sheetName val="실행예산"/>
      <sheetName val="화성태안9공구내역(실행)"/>
      <sheetName val="설계명세서(선로)"/>
      <sheetName val="금융비용"/>
      <sheetName val="공주-교대(A1)"/>
      <sheetName val="우각부보강"/>
      <sheetName val="BM"/>
      <sheetName val="본지점중"/>
      <sheetName val="Base_Data"/>
      <sheetName val="PRICE-COMP"/>
      <sheetName val="pri-com"/>
      <sheetName val="Bdown_ISBL"/>
      <sheetName val="Graph (LGEN)"/>
      <sheetName val="out_prog"/>
      <sheetName val="선적schedule (2)"/>
      <sheetName val="Indices"/>
      <sheetName val="VL"/>
      <sheetName val="Util&amp; Real"/>
      <sheetName val="내역서1"/>
      <sheetName val="001"/>
      <sheetName val="type-F"/>
      <sheetName val="FACTOR94"/>
      <sheetName val="공사수행방안"/>
      <sheetName val="시추주상도"/>
      <sheetName val="미드수량"/>
      <sheetName val="일위_파일"/>
      <sheetName val="공사비집계"/>
      <sheetName val="지표"/>
      <sheetName val="4안전율"/>
      <sheetName val="FRT_O"/>
      <sheetName val="FAB_I"/>
      <sheetName val="일반공사"/>
      <sheetName val="품의서"/>
      <sheetName val="K1자재(3차등)"/>
      <sheetName val="Lookup tables"/>
      <sheetName val="화강석_보조기"/>
      <sheetName val="전체실적"/>
      <sheetName val="내역단가"/>
      <sheetName val="일위단가"/>
      <sheetName val="업무"/>
      <sheetName val="Galaxy 소비자가격표"/>
      <sheetName val="진천"/>
      <sheetName val="산출금액내역"/>
      <sheetName val="기계설비"/>
      <sheetName val="견적"/>
      <sheetName val="실행견적"/>
      <sheetName val="NOMUBI"/>
      <sheetName val="sw1"/>
      <sheetName val="바.한일양산"/>
      <sheetName val="협조전"/>
      <sheetName val="실행내역 "/>
      <sheetName val="검수고1-1층"/>
      <sheetName val="예산명세서"/>
      <sheetName val="설계명세서"/>
      <sheetName val="자료입력"/>
      <sheetName val="내역을"/>
      <sheetName val="단가비교"/>
      <sheetName val="2.ㄱ)교량"/>
      <sheetName val="토공 토적표"/>
      <sheetName val="Sheet3 (2)"/>
      <sheetName val="3련 BOX"/>
      <sheetName val="Schedule E - Pageက_x0000_諱ԃ恭䀯E_x0000_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타공종이기"/>
      <sheetName val="2.내역서"/>
      <sheetName val="전기"/>
      <sheetName val="IMP_MAIN_"/>
      <sheetName val="IMP _REACTOR_"/>
      <sheetName val="단위세대"/>
      <sheetName val="건축2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"/>
      <sheetName val="DATA1"/>
      <sheetName val="Sheet7"/>
      <sheetName val="Sheet8"/>
      <sheetName val="Sheet9"/>
      <sheetName val="Sheet10"/>
      <sheetName val="Sheet11"/>
      <sheetName val="Sheet12"/>
      <sheetName val="인입공사"/>
      <sheetName val="누전차단기"/>
      <sheetName val="Sheet6"/>
      <sheetName val="FORM"/>
      <sheetName val="정보센타부하계산서-1"/>
      <sheetName val="정보센타부하계산서-2"/>
      <sheetName val="정보센타부하계산서-3"/>
      <sheetName val="간선계산서"/>
      <sheetName val="변압기용량계산서"/>
      <sheetName val="정보센타"/>
    </sheetNames>
    <sheetDataSet>
      <sheetData sheetId="0" refreshError="1"/>
      <sheetData sheetId="1" refreshError="1"/>
      <sheetData sheetId="2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motel부하계산서"/>
      <sheetName val="FORM"/>
      <sheetName val="MOTEL간선계산서"/>
      <sheetName val="MOTEL 조도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PL</v>
          </cell>
          <cell r="B9">
            <v>1.25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ilch"/>
      <sheetName val="표지판현황"/>
      <sheetName val="자본금99(수)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직노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"/>
      <sheetName val="DATA1"/>
      <sheetName val="정보센타"/>
      <sheetName val="부하계산서"/>
      <sheetName val="인입공사"/>
    </sheetNames>
    <sheetDataSet>
      <sheetData sheetId="0"/>
      <sheetData sheetId="1"/>
      <sheetData sheetId="2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내역서(건축)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51"/>
  <sheetViews>
    <sheetView view="pageBreakPreview" zoomScale="130" zoomScaleNormal="100" zoomScaleSheetLayoutView="130" workbookViewId="0">
      <selection activeCell="O18" sqref="O18"/>
    </sheetView>
  </sheetViews>
  <sheetFormatPr defaultRowHeight="16.5"/>
  <cols>
    <col min="1" max="1" width="5.75" style="105" customWidth="1"/>
    <col min="2" max="2" width="15.125" style="105" customWidth="1"/>
    <col min="3" max="3" width="31.625" style="105" customWidth="1"/>
    <col min="4" max="5" width="9.625" style="114" customWidth="1"/>
    <col min="6" max="6" width="21.25" style="105" customWidth="1"/>
    <col min="7" max="7" width="13.375" style="114" customWidth="1"/>
    <col min="8" max="8" width="5.75" style="105" customWidth="1"/>
    <col min="9" max="9" width="9" style="105"/>
    <col min="10" max="10" width="14.625" style="105" bestFit="1" customWidth="1"/>
    <col min="11" max="253" width="9" style="105"/>
    <col min="254" max="262" width="9.625" style="105" customWidth="1"/>
    <col min="263" max="264" width="17.625" style="105" customWidth="1"/>
    <col min="265" max="509" width="9" style="105"/>
    <col min="510" max="518" width="9.625" style="105" customWidth="1"/>
    <col min="519" max="520" width="17.625" style="105" customWidth="1"/>
    <col min="521" max="765" width="9" style="105"/>
    <col min="766" max="774" width="9.625" style="105" customWidth="1"/>
    <col min="775" max="776" width="17.625" style="105" customWidth="1"/>
    <col min="777" max="1021" width="9" style="105"/>
    <col min="1022" max="1030" width="9.625" style="105" customWidth="1"/>
    <col min="1031" max="1032" width="17.625" style="105" customWidth="1"/>
    <col min="1033" max="1277" width="9" style="105"/>
    <col min="1278" max="1286" width="9.625" style="105" customWidth="1"/>
    <col min="1287" max="1288" width="17.625" style="105" customWidth="1"/>
    <col min="1289" max="1533" width="9" style="105"/>
    <col min="1534" max="1542" width="9.625" style="105" customWidth="1"/>
    <col min="1543" max="1544" width="17.625" style="105" customWidth="1"/>
    <col min="1545" max="1789" width="9" style="105"/>
    <col min="1790" max="1798" width="9.625" style="105" customWidth="1"/>
    <col min="1799" max="1800" width="17.625" style="105" customWidth="1"/>
    <col min="1801" max="2045" width="9" style="105"/>
    <col min="2046" max="2054" width="9.625" style="105" customWidth="1"/>
    <col min="2055" max="2056" width="17.625" style="105" customWidth="1"/>
    <col min="2057" max="2301" width="9" style="105"/>
    <col min="2302" max="2310" width="9.625" style="105" customWidth="1"/>
    <col min="2311" max="2312" width="17.625" style="105" customWidth="1"/>
    <col min="2313" max="2557" width="9" style="105"/>
    <col min="2558" max="2566" width="9.625" style="105" customWidth="1"/>
    <col min="2567" max="2568" width="17.625" style="105" customWidth="1"/>
    <col min="2569" max="2813" width="9" style="105"/>
    <col min="2814" max="2822" width="9.625" style="105" customWidth="1"/>
    <col min="2823" max="2824" width="17.625" style="105" customWidth="1"/>
    <col min="2825" max="3069" width="9" style="105"/>
    <col min="3070" max="3078" width="9.625" style="105" customWidth="1"/>
    <col min="3079" max="3080" width="17.625" style="105" customWidth="1"/>
    <col min="3081" max="3325" width="9" style="105"/>
    <col min="3326" max="3334" width="9.625" style="105" customWidth="1"/>
    <col min="3335" max="3336" width="17.625" style="105" customWidth="1"/>
    <col min="3337" max="3581" width="9" style="105"/>
    <col min="3582" max="3590" width="9.625" style="105" customWidth="1"/>
    <col min="3591" max="3592" width="17.625" style="105" customWidth="1"/>
    <col min="3593" max="3837" width="9" style="105"/>
    <col min="3838" max="3846" width="9.625" style="105" customWidth="1"/>
    <col min="3847" max="3848" width="17.625" style="105" customWidth="1"/>
    <col min="3849" max="4093" width="9" style="105"/>
    <col min="4094" max="4102" width="9.625" style="105" customWidth="1"/>
    <col min="4103" max="4104" width="17.625" style="105" customWidth="1"/>
    <col min="4105" max="4349" width="9" style="105"/>
    <col min="4350" max="4358" width="9.625" style="105" customWidth="1"/>
    <col min="4359" max="4360" width="17.625" style="105" customWidth="1"/>
    <col min="4361" max="4605" width="9" style="105"/>
    <col min="4606" max="4614" width="9.625" style="105" customWidth="1"/>
    <col min="4615" max="4616" width="17.625" style="105" customWidth="1"/>
    <col min="4617" max="4861" width="9" style="105"/>
    <col min="4862" max="4870" width="9.625" style="105" customWidth="1"/>
    <col min="4871" max="4872" width="17.625" style="105" customWidth="1"/>
    <col min="4873" max="5117" width="9" style="105"/>
    <col min="5118" max="5126" width="9.625" style="105" customWidth="1"/>
    <col min="5127" max="5128" width="17.625" style="105" customWidth="1"/>
    <col min="5129" max="5373" width="9" style="105"/>
    <col min="5374" max="5382" width="9.625" style="105" customWidth="1"/>
    <col min="5383" max="5384" width="17.625" style="105" customWidth="1"/>
    <col min="5385" max="5629" width="9" style="105"/>
    <col min="5630" max="5638" width="9.625" style="105" customWidth="1"/>
    <col min="5639" max="5640" width="17.625" style="105" customWidth="1"/>
    <col min="5641" max="5885" width="9" style="105"/>
    <col min="5886" max="5894" width="9.625" style="105" customWidth="1"/>
    <col min="5895" max="5896" width="17.625" style="105" customWidth="1"/>
    <col min="5897" max="6141" width="9" style="105"/>
    <col min="6142" max="6150" width="9.625" style="105" customWidth="1"/>
    <col min="6151" max="6152" width="17.625" style="105" customWidth="1"/>
    <col min="6153" max="6397" width="9" style="105"/>
    <col min="6398" max="6406" width="9.625" style="105" customWidth="1"/>
    <col min="6407" max="6408" width="17.625" style="105" customWidth="1"/>
    <col min="6409" max="6653" width="9" style="105"/>
    <col min="6654" max="6662" width="9.625" style="105" customWidth="1"/>
    <col min="6663" max="6664" width="17.625" style="105" customWidth="1"/>
    <col min="6665" max="6909" width="9" style="105"/>
    <col min="6910" max="6918" width="9.625" style="105" customWidth="1"/>
    <col min="6919" max="6920" width="17.625" style="105" customWidth="1"/>
    <col min="6921" max="7165" width="9" style="105"/>
    <col min="7166" max="7174" width="9.625" style="105" customWidth="1"/>
    <col min="7175" max="7176" width="17.625" style="105" customWidth="1"/>
    <col min="7177" max="7421" width="9" style="105"/>
    <col min="7422" max="7430" width="9.625" style="105" customWidth="1"/>
    <col min="7431" max="7432" width="17.625" style="105" customWidth="1"/>
    <col min="7433" max="7677" width="9" style="105"/>
    <col min="7678" max="7686" width="9.625" style="105" customWidth="1"/>
    <col min="7687" max="7688" width="17.625" style="105" customWidth="1"/>
    <col min="7689" max="7933" width="9" style="105"/>
    <col min="7934" max="7942" width="9.625" style="105" customWidth="1"/>
    <col min="7943" max="7944" width="17.625" style="105" customWidth="1"/>
    <col min="7945" max="8189" width="9" style="105"/>
    <col min="8190" max="8198" width="9.625" style="105" customWidth="1"/>
    <col min="8199" max="8200" width="17.625" style="105" customWidth="1"/>
    <col min="8201" max="8445" width="9" style="105"/>
    <col min="8446" max="8454" width="9.625" style="105" customWidth="1"/>
    <col min="8455" max="8456" width="17.625" style="105" customWidth="1"/>
    <col min="8457" max="8701" width="9" style="105"/>
    <col min="8702" max="8710" width="9.625" style="105" customWidth="1"/>
    <col min="8711" max="8712" width="17.625" style="105" customWidth="1"/>
    <col min="8713" max="8957" width="9" style="105"/>
    <col min="8958" max="8966" width="9.625" style="105" customWidth="1"/>
    <col min="8967" max="8968" width="17.625" style="105" customWidth="1"/>
    <col min="8969" max="9213" width="9" style="105"/>
    <col min="9214" max="9222" width="9.625" style="105" customWidth="1"/>
    <col min="9223" max="9224" width="17.625" style="105" customWidth="1"/>
    <col min="9225" max="9469" width="9" style="105"/>
    <col min="9470" max="9478" width="9.625" style="105" customWidth="1"/>
    <col min="9479" max="9480" width="17.625" style="105" customWidth="1"/>
    <col min="9481" max="9725" width="9" style="105"/>
    <col min="9726" max="9734" width="9.625" style="105" customWidth="1"/>
    <col min="9735" max="9736" width="17.625" style="105" customWidth="1"/>
    <col min="9737" max="9981" width="9" style="105"/>
    <col min="9982" max="9990" width="9.625" style="105" customWidth="1"/>
    <col min="9991" max="9992" width="17.625" style="105" customWidth="1"/>
    <col min="9993" max="10237" width="9" style="105"/>
    <col min="10238" max="10246" width="9.625" style="105" customWidth="1"/>
    <col min="10247" max="10248" width="17.625" style="105" customWidth="1"/>
    <col min="10249" max="10493" width="9" style="105"/>
    <col min="10494" max="10502" width="9.625" style="105" customWidth="1"/>
    <col min="10503" max="10504" width="17.625" style="105" customWidth="1"/>
    <col min="10505" max="10749" width="9" style="105"/>
    <col min="10750" max="10758" width="9.625" style="105" customWidth="1"/>
    <col min="10759" max="10760" width="17.625" style="105" customWidth="1"/>
    <col min="10761" max="11005" width="9" style="105"/>
    <col min="11006" max="11014" width="9.625" style="105" customWidth="1"/>
    <col min="11015" max="11016" width="17.625" style="105" customWidth="1"/>
    <col min="11017" max="11261" width="9" style="105"/>
    <col min="11262" max="11270" width="9.625" style="105" customWidth="1"/>
    <col min="11271" max="11272" width="17.625" style="105" customWidth="1"/>
    <col min="11273" max="11517" width="9" style="105"/>
    <col min="11518" max="11526" width="9.625" style="105" customWidth="1"/>
    <col min="11527" max="11528" width="17.625" style="105" customWidth="1"/>
    <col min="11529" max="11773" width="9" style="105"/>
    <col min="11774" max="11782" width="9.625" style="105" customWidth="1"/>
    <col min="11783" max="11784" width="17.625" style="105" customWidth="1"/>
    <col min="11785" max="12029" width="9" style="105"/>
    <col min="12030" max="12038" width="9.625" style="105" customWidth="1"/>
    <col min="12039" max="12040" width="17.625" style="105" customWidth="1"/>
    <col min="12041" max="12285" width="9" style="105"/>
    <col min="12286" max="12294" width="9.625" style="105" customWidth="1"/>
    <col min="12295" max="12296" width="17.625" style="105" customWidth="1"/>
    <col min="12297" max="12541" width="9" style="105"/>
    <col min="12542" max="12550" width="9.625" style="105" customWidth="1"/>
    <col min="12551" max="12552" width="17.625" style="105" customWidth="1"/>
    <col min="12553" max="12797" width="9" style="105"/>
    <col min="12798" max="12806" width="9.625" style="105" customWidth="1"/>
    <col min="12807" max="12808" width="17.625" style="105" customWidth="1"/>
    <col min="12809" max="13053" width="9" style="105"/>
    <col min="13054" max="13062" width="9.625" style="105" customWidth="1"/>
    <col min="13063" max="13064" width="17.625" style="105" customWidth="1"/>
    <col min="13065" max="13309" width="9" style="105"/>
    <col min="13310" max="13318" width="9.625" style="105" customWidth="1"/>
    <col min="13319" max="13320" width="17.625" style="105" customWidth="1"/>
    <col min="13321" max="13565" width="9" style="105"/>
    <col min="13566" max="13574" width="9.625" style="105" customWidth="1"/>
    <col min="13575" max="13576" width="17.625" style="105" customWidth="1"/>
    <col min="13577" max="13821" width="9" style="105"/>
    <col min="13822" max="13830" width="9.625" style="105" customWidth="1"/>
    <col min="13831" max="13832" width="17.625" style="105" customWidth="1"/>
    <col min="13833" max="14077" width="9" style="105"/>
    <col min="14078" max="14086" width="9.625" style="105" customWidth="1"/>
    <col min="14087" max="14088" width="17.625" style="105" customWidth="1"/>
    <col min="14089" max="14333" width="9" style="105"/>
    <col min="14334" max="14342" width="9.625" style="105" customWidth="1"/>
    <col min="14343" max="14344" width="17.625" style="105" customWidth="1"/>
    <col min="14345" max="14589" width="9" style="105"/>
    <col min="14590" max="14598" width="9.625" style="105" customWidth="1"/>
    <col min="14599" max="14600" width="17.625" style="105" customWidth="1"/>
    <col min="14601" max="14845" width="9" style="105"/>
    <col min="14846" max="14854" width="9.625" style="105" customWidth="1"/>
    <col min="14855" max="14856" width="17.625" style="105" customWidth="1"/>
    <col min="14857" max="15101" width="9" style="105"/>
    <col min="15102" max="15110" width="9.625" style="105" customWidth="1"/>
    <col min="15111" max="15112" width="17.625" style="105" customWidth="1"/>
    <col min="15113" max="15357" width="9" style="105"/>
    <col min="15358" max="15366" width="9.625" style="105" customWidth="1"/>
    <col min="15367" max="15368" width="17.625" style="105" customWidth="1"/>
    <col min="15369" max="15613" width="9" style="105"/>
    <col min="15614" max="15622" width="9.625" style="105" customWidth="1"/>
    <col min="15623" max="15624" width="17.625" style="105" customWidth="1"/>
    <col min="15625" max="15869" width="9" style="105"/>
    <col min="15870" max="15878" width="9.625" style="105" customWidth="1"/>
    <col min="15879" max="15880" width="17.625" style="105" customWidth="1"/>
    <col min="15881" max="16125" width="9" style="105"/>
    <col min="16126" max="16134" width="9.625" style="105" customWidth="1"/>
    <col min="16135" max="16136" width="17.625" style="105" customWidth="1"/>
    <col min="16137" max="16384" width="9" style="105"/>
  </cols>
  <sheetData>
    <row r="1" spans="1:10" ht="13.5" customHeight="1">
      <c r="A1" s="103"/>
      <c r="B1" s="103"/>
      <c r="C1" s="103"/>
      <c r="D1" s="104"/>
      <c r="E1" s="104"/>
      <c r="F1" s="103"/>
      <c r="G1" s="104"/>
      <c r="H1" s="103"/>
    </row>
    <row r="2" spans="1:10" ht="23.25" customHeight="1">
      <c r="A2" s="140"/>
      <c r="B2" s="140"/>
      <c r="C2" s="140"/>
      <c r="D2" s="140"/>
      <c r="E2" s="140"/>
      <c r="F2" s="140"/>
      <c r="G2" s="140"/>
      <c r="H2" s="140"/>
    </row>
    <row r="3" spans="1:10" ht="17.25" customHeight="1">
      <c r="A3" s="103"/>
      <c r="B3" s="103"/>
      <c r="C3" s="103"/>
      <c r="D3" s="104"/>
      <c r="E3" s="104"/>
      <c r="F3" s="103"/>
      <c r="G3" s="104"/>
      <c r="H3" s="103"/>
    </row>
    <row r="4" spans="1:10" ht="18.75" customHeight="1">
      <c r="A4" s="103"/>
      <c r="B4" s="103"/>
      <c r="C4" s="106"/>
      <c r="D4" s="107"/>
      <c r="E4" s="107"/>
      <c r="F4" s="106"/>
      <c r="G4" s="108"/>
      <c r="H4" s="103"/>
    </row>
    <row r="5" spans="1:10" ht="7.5" customHeight="1">
      <c r="A5" s="103"/>
      <c r="B5" s="109"/>
      <c r="C5" s="109"/>
      <c r="D5" s="110"/>
      <c r="E5" s="110"/>
      <c r="F5" s="109"/>
      <c r="G5" s="110"/>
      <c r="H5" s="103"/>
    </row>
    <row r="6" spans="1:10" ht="27.75" customHeight="1">
      <c r="A6" s="103"/>
      <c r="B6" s="126"/>
      <c r="C6" s="126"/>
      <c r="D6" s="126"/>
      <c r="E6" s="126"/>
      <c r="F6" s="126"/>
      <c r="G6" s="126"/>
      <c r="H6" s="103"/>
    </row>
    <row r="7" spans="1:10" ht="23.1" customHeight="1">
      <c r="A7" s="103"/>
      <c r="B7" s="141"/>
      <c r="C7" s="127"/>
      <c r="D7" s="128"/>
      <c r="E7" s="129"/>
      <c r="F7" s="130"/>
      <c r="G7" s="131"/>
      <c r="H7" s="103"/>
      <c r="J7" s="124"/>
    </row>
    <row r="8" spans="1:10" ht="23.1" customHeight="1">
      <c r="A8" s="103"/>
      <c r="B8" s="141"/>
      <c r="C8" s="132"/>
      <c r="D8" s="128"/>
      <c r="E8" s="129"/>
      <c r="F8" s="133"/>
      <c r="G8" s="131"/>
      <c r="H8" s="103"/>
      <c r="J8" s="125"/>
    </row>
    <row r="9" spans="1:10" ht="23.1" customHeight="1">
      <c r="A9" s="103"/>
      <c r="B9" s="141"/>
      <c r="C9" s="132"/>
      <c r="D9" s="128"/>
      <c r="E9" s="129"/>
      <c r="F9" s="133"/>
      <c r="G9" s="131"/>
      <c r="H9" s="103"/>
    </row>
    <row r="10" spans="1:10" ht="23.1" customHeight="1">
      <c r="A10" s="103"/>
      <c r="B10" s="141"/>
      <c r="C10" s="132"/>
      <c r="D10" s="128"/>
      <c r="E10" s="129"/>
      <c r="F10" s="133"/>
      <c r="G10" s="131"/>
      <c r="H10" s="103"/>
    </row>
    <row r="11" spans="1:10" ht="23.1" customHeight="1">
      <c r="A11" s="103"/>
      <c r="B11" s="141"/>
      <c r="C11" s="132"/>
      <c r="D11" s="128"/>
      <c r="E11" s="129"/>
      <c r="F11" s="133"/>
      <c r="G11" s="131"/>
      <c r="H11" s="103"/>
    </row>
    <row r="12" spans="1:10" ht="23.1" customHeight="1">
      <c r="A12" s="103"/>
      <c r="B12" s="141"/>
      <c r="C12" s="127"/>
      <c r="D12" s="128"/>
      <c r="E12" s="129"/>
      <c r="F12" s="130"/>
      <c r="G12" s="134"/>
      <c r="H12" s="103"/>
    </row>
    <row r="13" spans="1:10" ht="23.1" customHeight="1">
      <c r="A13" s="103"/>
      <c r="B13" s="141"/>
      <c r="C13" s="127"/>
      <c r="D13" s="128"/>
      <c r="E13" s="129"/>
      <c r="F13" s="130"/>
      <c r="G13" s="131"/>
      <c r="H13" s="103"/>
    </row>
    <row r="14" spans="1:10" ht="23.1" customHeight="1">
      <c r="A14" s="103"/>
      <c r="B14" s="135"/>
      <c r="C14" s="127"/>
      <c r="D14" s="128"/>
      <c r="E14" s="129"/>
      <c r="F14" s="130"/>
      <c r="G14" s="131"/>
      <c r="H14" s="103"/>
    </row>
    <row r="15" spans="1:10" ht="23.1" customHeight="1">
      <c r="A15" s="103"/>
      <c r="B15" s="142"/>
      <c r="C15" s="142"/>
      <c r="D15" s="128"/>
      <c r="E15" s="129"/>
      <c r="F15" s="130"/>
      <c r="G15" s="136"/>
      <c r="H15" s="103"/>
    </row>
    <row r="16" spans="1:10" ht="23.1" customHeight="1">
      <c r="A16" s="103"/>
      <c r="B16" s="142"/>
      <c r="C16" s="142"/>
      <c r="D16" s="126"/>
      <c r="E16" s="129"/>
      <c r="F16" s="130"/>
      <c r="G16" s="137"/>
      <c r="H16" s="103"/>
    </row>
    <row r="17" spans="1:8" ht="23.1" customHeight="1">
      <c r="A17" s="103"/>
      <c r="B17" s="142"/>
      <c r="C17" s="142"/>
      <c r="D17" s="128"/>
      <c r="E17" s="129"/>
      <c r="F17" s="138"/>
      <c r="G17" s="139"/>
      <c r="H17" s="103"/>
    </row>
    <row r="18" spans="1:8" ht="17.25" customHeight="1">
      <c r="A18" s="103"/>
      <c r="B18" s="103"/>
      <c r="C18" s="103"/>
      <c r="D18" s="104"/>
      <c r="E18" s="104"/>
      <c r="F18" s="103"/>
      <c r="G18" s="104"/>
      <c r="H18" s="103"/>
    </row>
    <row r="19" spans="1:8" ht="20.100000000000001" customHeight="1">
      <c r="A19" s="103"/>
      <c r="B19" s="103"/>
      <c r="C19" s="103"/>
      <c r="D19" s="104"/>
      <c r="E19" s="116"/>
      <c r="F19" s="106"/>
      <c r="G19" s="115"/>
      <c r="H19" s="103"/>
    </row>
    <row r="20" spans="1:8" ht="24" customHeight="1">
      <c r="A20" s="103"/>
      <c r="B20" s="111"/>
      <c r="C20" s="103"/>
      <c r="D20" s="104"/>
      <c r="E20" s="104"/>
      <c r="F20" s="103"/>
      <c r="G20" s="112"/>
      <c r="H20" s="103"/>
    </row>
    <row r="21" spans="1:8" ht="20.100000000000001" customHeight="1">
      <c r="A21" s="113"/>
      <c r="B21" s="113"/>
      <c r="C21" s="113"/>
      <c r="D21" s="112"/>
      <c r="E21" s="112"/>
      <c r="F21" s="113" t="s">
        <v>2257</v>
      </c>
      <c r="G21" s="112"/>
      <c r="H21" s="113"/>
    </row>
    <row r="22" spans="1:8" ht="20.100000000000001" customHeight="1"/>
    <row r="23" spans="1:8" ht="9.9499999999999993" customHeight="1">
      <c r="F23" s="124">
        <f>F7+F15</f>
        <v>0</v>
      </c>
    </row>
    <row r="24" spans="1:8" ht="12" customHeight="1">
      <c r="F24" s="125">
        <f>'원가-건축(+조경.토목.기계)'!I35</f>
        <v>0</v>
      </c>
    </row>
    <row r="25" spans="1:8" ht="9.9499999999999993" customHeight="1">
      <c r="F25" s="124">
        <f>F23-F24</f>
        <v>0</v>
      </c>
    </row>
    <row r="26" spans="1:8" ht="20.100000000000001" customHeight="1"/>
    <row r="27" spans="1:8" ht="20.100000000000001" customHeight="1"/>
    <row r="28" spans="1:8" ht="23.45" customHeight="1"/>
    <row r="29" spans="1:8" ht="23.45" customHeight="1"/>
    <row r="30" spans="1:8" ht="23.45" customHeight="1"/>
    <row r="31" spans="1:8" ht="23.45" customHeight="1"/>
    <row r="32" spans="1:8" ht="23.45" customHeight="1"/>
    <row r="33" ht="23.45" customHeight="1"/>
    <row r="34" ht="23.45" customHeight="1"/>
    <row r="35" ht="23.45" customHeight="1"/>
    <row r="36" ht="23.45" customHeight="1"/>
    <row r="37" ht="23.45" customHeight="1"/>
    <row r="38" ht="23.45" customHeight="1"/>
    <row r="39" ht="23.45" customHeight="1"/>
    <row r="40" ht="23.45" customHeight="1"/>
    <row r="41" ht="23.45" customHeight="1"/>
    <row r="42" ht="23.45" customHeight="1"/>
    <row r="43" ht="23.45" customHeight="1"/>
    <row r="44" ht="23.45" customHeight="1"/>
    <row r="45" ht="23.45" customHeight="1"/>
    <row r="46" ht="23.45" customHeight="1"/>
    <row r="47" ht="23.45" customHeight="1"/>
    <row r="48" ht="23.45" customHeight="1"/>
    <row r="49" ht="23.45" customHeight="1"/>
    <row r="50" ht="23.45" customHeight="1"/>
    <row r="51" ht="23.45" customHeight="1"/>
  </sheetData>
  <mergeCells count="5">
    <mergeCell ref="A2:H2"/>
    <mergeCell ref="B7:B13"/>
    <mergeCell ref="B15:C15"/>
    <mergeCell ref="B16:C16"/>
    <mergeCell ref="B17:C17"/>
  </mergeCells>
  <phoneticPr fontId="1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11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FF"/>
    <pageSetUpPr fitToPage="1"/>
  </sheetPr>
  <dimension ref="A1:P42"/>
  <sheetViews>
    <sheetView tabSelected="1" view="pageBreakPreview" zoomScale="115" zoomScaleNormal="100" zoomScaleSheetLayoutView="115" workbookViewId="0">
      <selection activeCell="H28" sqref="H28"/>
    </sheetView>
  </sheetViews>
  <sheetFormatPr defaultRowHeight="13.5"/>
  <cols>
    <col min="1" max="2" width="2.625" style="21" customWidth="1"/>
    <col min="3" max="3" width="12.625" style="21" customWidth="1"/>
    <col min="4" max="4" width="10.375" style="21" customWidth="1"/>
    <col min="5" max="8" width="17.625" style="21" customWidth="1"/>
    <col min="9" max="10" width="20.625" style="21" customWidth="1"/>
    <col min="11" max="11" width="5.125" style="21" customWidth="1"/>
    <col min="12" max="12" width="1.125" style="21" customWidth="1"/>
    <col min="13" max="13" width="9" style="21" customWidth="1"/>
    <col min="14" max="14" width="12" style="21" customWidth="1"/>
    <col min="15" max="15" width="13.75" style="22" customWidth="1"/>
    <col min="16" max="242" width="9" style="21"/>
    <col min="243" max="244" width="2.625" style="21" customWidth="1"/>
    <col min="245" max="245" width="10.5" style="21" customWidth="1"/>
    <col min="246" max="246" width="17.875" style="21" customWidth="1"/>
    <col min="247" max="247" width="21.625" style="21" customWidth="1"/>
    <col min="248" max="248" width="2.125" style="21" customWidth="1"/>
    <col min="249" max="249" width="17.875" style="21" customWidth="1"/>
    <col min="250" max="250" width="16.375" style="21" customWidth="1"/>
    <col min="251" max="251" width="11.625" style="21" customWidth="1"/>
    <col min="252" max="252" width="10.5" style="21" customWidth="1"/>
    <col min="253" max="498" width="9" style="21"/>
    <col min="499" max="500" width="2.625" style="21" customWidth="1"/>
    <col min="501" max="501" width="10.5" style="21" customWidth="1"/>
    <col min="502" max="502" width="17.875" style="21" customWidth="1"/>
    <col min="503" max="503" width="21.625" style="21" customWidth="1"/>
    <col min="504" max="504" width="2.125" style="21" customWidth="1"/>
    <col min="505" max="505" width="17.875" style="21" customWidth="1"/>
    <col min="506" max="506" width="16.375" style="21" customWidth="1"/>
    <col min="507" max="507" width="11.625" style="21" customWidth="1"/>
    <col min="508" max="508" width="10.5" style="21" customWidth="1"/>
    <col min="509" max="754" width="9" style="21"/>
    <col min="755" max="756" width="2.625" style="21" customWidth="1"/>
    <col min="757" max="757" width="10.5" style="21" customWidth="1"/>
    <col min="758" max="758" width="17.875" style="21" customWidth="1"/>
    <col min="759" max="759" width="21.625" style="21" customWidth="1"/>
    <col min="760" max="760" width="2.125" style="21" customWidth="1"/>
    <col min="761" max="761" width="17.875" style="21" customWidth="1"/>
    <col min="762" max="762" width="16.375" style="21" customWidth="1"/>
    <col min="763" max="763" width="11.625" style="21" customWidth="1"/>
    <col min="764" max="764" width="10.5" style="21" customWidth="1"/>
    <col min="765" max="1010" width="9" style="21"/>
    <col min="1011" max="1012" width="2.625" style="21" customWidth="1"/>
    <col min="1013" max="1013" width="10.5" style="21" customWidth="1"/>
    <col min="1014" max="1014" width="17.875" style="21" customWidth="1"/>
    <col min="1015" max="1015" width="21.625" style="21" customWidth="1"/>
    <col min="1016" max="1016" width="2.125" style="21" customWidth="1"/>
    <col min="1017" max="1017" width="17.875" style="21" customWidth="1"/>
    <col min="1018" max="1018" width="16.375" style="21" customWidth="1"/>
    <col min="1019" max="1019" width="11.625" style="21" customWidth="1"/>
    <col min="1020" max="1020" width="10.5" style="21" customWidth="1"/>
    <col min="1021" max="1266" width="9" style="21"/>
    <col min="1267" max="1268" width="2.625" style="21" customWidth="1"/>
    <col min="1269" max="1269" width="10.5" style="21" customWidth="1"/>
    <col min="1270" max="1270" width="17.875" style="21" customWidth="1"/>
    <col min="1271" max="1271" width="21.625" style="21" customWidth="1"/>
    <col min="1272" max="1272" width="2.125" style="21" customWidth="1"/>
    <col min="1273" max="1273" width="17.875" style="21" customWidth="1"/>
    <col min="1274" max="1274" width="16.375" style="21" customWidth="1"/>
    <col min="1275" max="1275" width="11.625" style="21" customWidth="1"/>
    <col min="1276" max="1276" width="10.5" style="21" customWidth="1"/>
    <col min="1277" max="1522" width="9" style="21"/>
    <col min="1523" max="1524" width="2.625" style="21" customWidth="1"/>
    <col min="1525" max="1525" width="10.5" style="21" customWidth="1"/>
    <col min="1526" max="1526" width="17.875" style="21" customWidth="1"/>
    <col min="1527" max="1527" width="21.625" style="21" customWidth="1"/>
    <col min="1528" max="1528" width="2.125" style="21" customWidth="1"/>
    <col min="1529" max="1529" width="17.875" style="21" customWidth="1"/>
    <col min="1530" max="1530" width="16.375" style="21" customWidth="1"/>
    <col min="1531" max="1531" width="11.625" style="21" customWidth="1"/>
    <col min="1532" max="1532" width="10.5" style="21" customWidth="1"/>
    <col min="1533" max="1778" width="9" style="21"/>
    <col min="1779" max="1780" width="2.625" style="21" customWidth="1"/>
    <col min="1781" max="1781" width="10.5" style="21" customWidth="1"/>
    <col min="1782" max="1782" width="17.875" style="21" customWidth="1"/>
    <col min="1783" max="1783" width="21.625" style="21" customWidth="1"/>
    <col min="1784" max="1784" width="2.125" style="21" customWidth="1"/>
    <col min="1785" max="1785" width="17.875" style="21" customWidth="1"/>
    <col min="1786" max="1786" width="16.375" style="21" customWidth="1"/>
    <col min="1787" max="1787" width="11.625" style="21" customWidth="1"/>
    <col min="1788" max="1788" width="10.5" style="21" customWidth="1"/>
    <col min="1789" max="2034" width="9" style="21"/>
    <col min="2035" max="2036" width="2.625" style="21" customWidth="1"/>
    <col min="2037" max="2037" width="10.5" style="21" customWidth="1"/>
    <col min="2038" max="2038" width="17.875" style="21" customWidth="1"/>
    <col min="2039" max="2039" width="21.625" style="21" customWidth="1"/>
    <col min="2040" max="2040" width="2.125" style="21" customWidth="1"/>
    <col min="2041" max="2041" width="17.875" style="21" customWidth="1"/>
    <col min="2042" max="2042" width="16.375" style="21" customWidth="1"/>
    <col min="2043" max="2043" width="11.625" style="21" customWidth="1"/>
    <col min="2044" max="2044" width="10.5" style="21" customWidth="1"/>
    <col min="2045" max="2290" width="9" style="21"/>
    <col min="2291" max="2292" width="2.625" style="21" customWidth="1"/>
    <col min="2293" max="2293" width="10.5" style="21" customWidth="1"/>
    <col min="2294" max="2294" width="17.875" style="21" customWidth="1"/>
    <col min="2295" max="2295" width="21.625" style="21" customWidth="1"/>
    <col min="2296" max="2296" width="2.125" style="21" customWidth="1"/>
    <col min="2297" max="2297" width="17.875" style="21" customWidth="1"/>
    <col min="2298" max="2298" width="16.375" style="21" customWidth="1"/>
    <col min="2299" max="2299" width="11.625" style="21" customWidth="1"/>
    <col min="2300" max="2300" width="10.5" style="21" customWidth="1"/>
    <col min="2301" max="2546" width="9" style="21"/>
    <col min="2547" max="2548" width="2.625" style="21" customWidth="1"/>
    <col min="2549" max="2549" width="10.5" style="21" customWidth="1"/>
    <col min="2550" max="2550" width="17.875" style="21" customWidth="1"/>
    <col min="2551" max="2551" width="21.625" style="21" customWidth="1"/>
    <col min="2552" max="2552" width="2.125" style="21" customWidth="1"/>
    <col min="2553" max="2553" width="17.875" style="21" customWidth="1"/>
    <col min="2554" max="2554" width="16.375" style="21" customWidth="1"/>
    <col min="2555" max="2555" width="11.625" style="21" customWidth="1"/>
    <col min="2556" max="2556" width="10.5" style="21" customWidth="1"/>
    <col min="2557" max="2802" width="9" style="21"/>
    <col min="2803" max="2804" width="2.625" style="21" customWidth="1"/>
    <col min="2805" max="2805" width="10.5" style="21" customWidth="1"/>
    <col min="2806" max="2806" width="17.875" style="21" customWidth="1"/>
    <col min="2807" max="2807" width="21.625" style="21" customWidth="1"/>
    <col min="2808" max="2808" width="2.125" style="21" customWidth="1"/>
    <col min="2809" max="2809" width="17.875" style="21" customWidth="1"/>
    <col min="2810" max="2810" width="16.375" style="21" customWidth="1"/>
    <col min="2811" max="2811" width="11.625" style="21" customWidth="1"/>
    <col min="2812" max="2812" width="10.5" style="21" customWidth="1"/>
    <col min="2813" max="3058" width="9" style="21"/>
    <col min="3059" max="3060" width="2.625" style="21" customWidth="1"/>
    <col min="3061" max="3061" width="10.5" style="21" customWidth="1"/>
    <col min="3062" max="3062" width="17.875" style="21" customWidth="1"/>
    <col min="3063" max="3063" width="21.625" style="21" customWidth="1"/>
    <col min="3064" max="3064" width="2.125" style="21" customWidth="1"/>
    <col min="3065" max="3065" width="17.875" style="21" customWidth="1"/>
    <col min="3066" max="3066" width="16.375" style="21" customWidth="1"/>
    <col min="3067" max="3067" width="11.625" style="21" customWidth="1"/>
    <col min="3068" max="3068" width="10.5" style="21" customWidth="1"/>
    <col min="3069" max="3314" width="9" style="21"/>
    <col min="3315" max="3316" width="2.625" style="21" customWidth="1"/>
    <col min="3317" max="3317" width="10.5" style="21" customWidth="1"/>
    <col min="3318" max="3318" width="17.875" style="21" customWidth="1"/>
    <col min="3319" max="3319" width="21.625" style="21" customWidth="1"/>
    <col min="3320" max="3320" width="2.125" style="21" customWidth="1"/>
    <col min="3321" max="3321" width="17.875" style="21" customWidth="1"/>
    <col min="3322" max="3322" width="16.375" style="21" customWidth="1"/>
    <col min="3323" max="3323" width="11.625" style="21" customWidth="1"/>
    <col min="3324" max="3324" width="10.5" style="21" customWidth="1"/>
    <col min="3325" max="3570" width="9" style="21"/>
    <col min="3571" max="3572" width="2.625" style="21" customWidth="1"/>
    <col min="3573" max="3573" width="10.5" style="21" customWidth="1"/>
    <col min="3574" max="3574" width="17.875" style="21" customWidth="1"/>
    <col min="3575" max="3575" width="21.625" style="21" customWidth="1"/>
    <col min="3576" max="3576" width="2.125" style="21" customWidth="1"/>
    <col min="3577" max="3577" width="17.875" style="21" customWidth="1"/>
    <col min="3578" max="3578" width="16.375" style="21" customWidth="1"/>
    <col min="3579" max="3579" width="11.625" style="21" customWidth="1"/>
    <col min="3580" max="3580" width="10.5" style="21" customWidth="1"/>
    <col min="3581" max="3826" width="9" style="21"/>
    <col min="3827" max="3828" width="2.625" style="21" customWidth="1"/>
    <col min="3829" max="3829" width="10.5" style="21" customWidth="1"/>
    <col min="3830" max="3830" width="17.875" style="21" customWidth="1"/>
    <col min="3831" max="3831" width="21.625" style="21" customWidth="1"/>
    <col min="3832" max="3832" width="2.125" style="21" customWidth="1"/>
    <col min="3833" max="3833" width="17.875" style="21" customWidth="1"/>
    <col min="3834" max="3834" width="16.375" style="21" customWidth="1"/>
    <col min="3835" max="3835" width="11.625" style="21" customWidth="1"/>
    <col min="3836" max="3836" width="10.5" style="21" customWidth="1"/>
    <col min="3837" max="4082" width="9" style="21"/>
    <col min="4083" max="4084" width="2.625" style="21" customWidth="1"/>
    <col min="4085" max="4085" width="10.5" style="21" customWidth="1"/>
    <col min="4086" max="4086" width="17.875" style="21" customWidth="1"/>
    <col min="4087" max="4087" width="21.625" style="21" customWidth="1"/>
    <col min="4088" max="4088" width="2.125" style="21" customWidth="1"/>
    <col min="4089" max="4089" width="17.875" style="21" customWidth="1"/>
    <col min="4090" max="4090" width="16.375" style="21" customWidth="1"/>
    <col min="4091" max="4091" width="11.625" style="21" customWidth="1"/>
    <col min="4092" max="4092" width="10.5" style="21" customWidth="1"/>
    <col min="4093" max="4338" width="9" style="21"/>
    <col min="4339" max="4340" width="2.625" style="21" customWidth="1"/>
    <col min="4341" max="4341" width="10.5" style="21" customWidth="1"/>
    <col min="4342" max="4342" width="17.875" style="21" customWidth="1"/>
    <col min="4343" max="4343" width="21.625" style="21" customWidth="1"/>
    <col min="4344" max="4344" width="2.125" style="21" customWidth="1"/>
    <col min="4345" max="4345" width="17.875" style="21" customWidth="1"/>
    <col min="4346" max="4346" width="16.375" style="21" customWidth="1"/>
    <col min="4347" max="4347" width="11.625" style="21" customWidth="1"/>
    <col min="4348" max="4348" width="10.5" style="21" customWidth="1"/>
    <col min="4349" max="4594" width="9" style="21"/>
    <col min="4595" max="4596" width="2.625" style="21" customWidth="1"/>
    <col min="4597" max="4597" width="10.5" style="21" customWidth="1"/>
    <col min="4598" max="4598" width="17.875" style="21" customWidth="1"/>
    <col min="4599" max="4599" width="21.625" style="21" customWidth="1"/>
    <col min="4600" max="4600" width="2.125" style="21" customWidth="1"/>
    <col min="4601" max="4601" width="17.875" style="21" customWidth="1"/>
    <col min="4602" max="4602" width="16.375" style="21" customWidth="1"/>
    <col min="4603" max="4603" width="11.625" style="21" customWidth="1"/>
    <col min="4604" max="4604" width="10.5" style="21" customWidth="1"/>
    <col min="4605" max="4850" width="9" style="21"/>
    <col min="4851" max="4852" width="2.625" style="21" customWidth="1"/>
    <col min="4853" max="4853" width="10.5" style="21" customWidth="1"/>
    <col min="4854" max="4854" width="17.875" style="21" customWidth="1"/>
    <col min="4855" max="4855" width="21.625" style="21" customWidth="1"/>
    <col min="4856" max="4856" width="2.125" style="21" customWidth="1"/>
    <col min="4857" max="4857" width="17.875" style="21" customWidth="1"/>
    <col min="4858" max="4858" width="16.375" style="21" customWidth="1"/>
    <col min="4859" max="4859" width="11.625" style="21" customWidth="1"/>
    <col min="4860" max="4860" width="10.5" style="21" customWidth="1"/>
    <col min="4861" max="5106" width="9" style="21"/>
    <col min="5107" max="5108" width="2.625" style="21" customWidth="1"/>
    <col min="5109" max="5109" width="10.5" style="21" customWidth="1"/>
    <col min="5110" max="5110" width="17.875" style="21" customWidth="1"/>
    <col min="5111" max="5111" width="21.625" style="21" customWidth="1"/>
    <col min="5112" max="5112" width="2.125" style="21" customWidth="1"/>
    <col min="5113" max="5113" width="17.875" style="21" customWidth="1"/>
    <col min="5114" max="5114" width="16.375" style="21" customWidth="1"/>
    <col min="5115" max="5115" width="11.625" style="21" customWidth="1"/>
    <col min="5116" max="5116" width="10.5" style="21" customWidth="1"/>
    <col min="5117" max="5362" width="9" style="21"/>
    <col min="5363" max="5364" width="2.625" style="21" customWidth="1"/>
    <col min="5365" max="5365" width="10.5" style="21" customWidth="1"/>
    <col min="5366" max="5366" width="17.875" style="21" customWidth="1"/>
    <col min="5367" max="5367" width="21.625" style="21" customWidth="1"/>
    <col min="5368" max="5368" width="2.125" style="21" customWidth="1"/>
    <col min="5369" max="5369" width="17.875" style="21" customWidth="1"/>
    <col min="5370" max="5370" width="16.375" style="21" customWidth="1"/>
    <col min="5371" max="5371" width="11.625" style="21" customWidth="1"/>
    <col min="5372" max="5372" width="10.5" style="21" customWidth="1"/>
    <col min="5373" max="5618" width="9" style="21"/>
    <col min="5619" max="5620" width="2.625" style="21" customWidth="1"/>
    <col min="5621" max="5621" width="10.5" style="21" customWidth="1"/>
    <col min="5622" max="5622" width="17.875" style="21" customWidth="1"/>
    <col min="5623" max="5623" width="21.625" style="21" customWidth="1"/>
    <col min="5624" max="5624" width="2.125" style="21" customWidth="1"/>
    <col min="5625" max="5625" width="17.875" style="21" customWidth="1"/>
    <col min="5626" max="5626" width="16.375" style="21" customWidth="1"/>
    <col min="5627" max="5627" width="11.625" style="21" customWidth="1"/>
    <col min="5628" max="5628" width="10.5" style="21" customWidth="1"/>
    <col min="5629" max="5874" width="9" style="21"/>
    <col min="5875" max="5876" width="2.625" style="21" customWidth="1"/>
    <col min="5877" max="5877" width="10.5" style="21" customWidth="1"/>
    <col min="5878" max="5878" width="17.875" style="21" customWidth="1"/>
    <col min="5879" max="5879" width="21.625" style="21" customWidth="1"/>
    <col min="5880" max="5880" width="2.125" style="21" customWidth="1"/>
    <col min="5881" max="5881" width="17.875" style="21" customWidth="1"/>
    <col min="5882" max="5882" width="16.375" style="21" customWidth="1"/>
    <col min="5883" max="5883" width="11.625" style="21" customWidth="1"/>
    <col min="5884" max="5884" width="10.5" style="21" customWidth="1"/>
    <col min="5885" max="6130" width="9" style="21"/>
    <col min="6131" max="6132" width="2.625" style="21" customWidth="1"/>
    <col min="6133" max="6133" width="10.5" style="21" customWidth="1"/>
    <col min="6134" max="6134" width="17.875" style="21" customWidth="1"/>
    <col min="6135" max="6135" width="21.625" style="21" customWidth="1"/>
    <col min="6136" max="6136" width="2.125" style="21" customWidth="1"/>
    <col min="6137" max="6137" width="17.875" style="21" customWidth="1"/>
    <col min="6138" max="6138" width="16.375" style="21" customWidth="1"/>
    <col min="6139" max="6139" width="11.625" style="21" customWidth="1"/>
    <col min="6140" max="6140" width="10.5" style="21" customWidth="1"/>
    <col min="6141" max="6386" width="9" style="21"/>
    <col min="6387" max="6388" width="2.625" style="21" customWidth="1"/>
    <col min="6389" max="6389" width="10.5" style="21" customWidth="1"/>
    <col min="6390" max="6390" width="17.875" style="21" customWidth="1"/>
    <col min="6391" max="6391" width="21.625" style="21" customWidth="1"/>
    <col min="6392" max="6392" width="2.125" style="21" customWidth="1"/>
    <col min="6393" max="6393" width="17.875" style="21" customWidth="1"/>
    <col min="6394" max="6394" width="16.375" style="21" customWidth="1"/>
    <col min="6395" max="6395" width="11.625" style="21" customWidth="1"/>
    <col min="6396" max="6396" width="10.5" style="21" customWidth="1"/>
    <col min="6397" max="6642" width="9" style="21"/>
    <col min="6643" max="6644" width="2.625" style="21" customWidth="1"/>
    <col min="6645" max="6645" width="10.5" style="21" customWidth="1"/>
    <col min="6646" max="6646" width="17.875" style="21" customWidth="1"/>
    <col min="6647" max="6647" width="21.625" style="21" customWidth="1"/>
    <col min="6648" max="6648" width="2.125" style="21" customWidth="1"/>
    <col min="6649" max="6649" width="17.875" style="21" customWidth="1"/>
    <col min="6650" max="6650" width="16.375" style="21" customWidth="1"/>
    <col min="6651" max="6651" width="11.625" style="21" customWidth="1"/>
    <col min="6652" max="6652" width="10.5" style="21" customWidth="1"/>
    <col min="6653" max="6898" width="9" style="21"/>
    <col min="6899" max="6900" width="2.625" style="21" customWidth="1"/>
    <col min="6901" max="6901" width="10.5" style="21" customWidth="1"/>
    <col min="6902" max="6902" width="17.875" style="21" customWidth="1"/>
    <col min="6903" max="6903" width="21.625" style="21" customWidth="1"/>
    <col min="6904" max="6904" width="2.125" style="21" customWidth="1"/>
    <col min="6905" max="6905" width="17.875" style="21" customWidth="1"/>
    <col min="6906" max="6906" width="16.375" style="21" customWidth="1"/>
    <col min="6907" max="6907" width="11.625" style="21" customWidth="1"/>
    <col min="6908" max="6908" width="10.5" style="21" customWidth="1"/>
    <col min="6909" max="7154" width="9" style="21"/>
    <col min="7155" max="7156" width="2.625" style="21" customWidth="1"/>
    <col min="7157" max="7157" width="10.5" style="21" customWidth="1"/>
    <col min="7158" max="7158" width="17.875" style="21" customWidth="1"/>
    <col min="7159" max="7159" width="21.625" style="21" customWidth="1"/>
    <col min="7160" max="7160" width="2.125" style="21" customWidth="1"/>
    <col min="7161" max="7161" width="17.875" style="21" customWidth="1"/>
    <col min="7162" max="7162" width="16.375" style="21" customWidth="1"/>
    <col min="7163" max="7163" width="11.625" style="21" customWidth="1"/>
    <col min="7164" max="7164" width="10.5" style="21" customWidth="1"/>
    <col min="7165" max="7410" width="9" style="21"/>
    <col min="7411" max="7412" width="2.625" style="21" customWidth="1"/>
    <col min="7413" max="7413" width="10.5" style="21" customWidth="1"/>
    <col min="7414" max="7414" width="17.875" style="21" customWidth="1"/>
    <col min="7415" max="7415" width="21.625" style="21" customWidth="1"/>
    <col min="7416" max="7416" width="2.125" style="21" customWidth="1"/>
    <col min="7417" max="7417" width="17.875" style="21" customWidth="1"/>
    <col min="7418" max="7418" width="16.375" style="21" customWidth="1"/>
    <col min="7419" max="7419" width="11.625" style="21" customWidth="1"/>
    <col min="7420" max="7420" width="10.5" style="21" customWidth="1"/>
    <col min="7421" max="7666" width="9" style="21"/>
    <col min="7667" max="7668" width="2.625" style="21" customWidth="1"/>
    <col min="7669" max="7669" width="10.5" style="21" customWidth="1"/>
    <col min="7670" max="7670" width="17.875" style="21" customWidth="1"/>
    <col min="7671" max="7671" width="21.625" style="21" customWidth="1"/>
    <col min="7672" max="7672" width="2.125" style="21" customWidth="1"/>
    <col min="7673" max="7673" width="17.875" style="21" customWidth="1"/>
    <col min="7674" max="7674" width="16.375" style="21" customWidth="1"/>
    <col min="7675" max="7675" width="11.625" style="21" customWidth="1"/>
    <col min="7676" max="7676" width="10.5" style="21" customWidth="1"/>
    <col min="7677" max="7922" width="9" style="21"/>
    <col min="7923" max="7924" width="2.625" style="21" customWidth="1"/>
    <col min="7925" max="7925" width="10.5" style="21" customWidth="1"/>
    <col min="7926" max="7926" width="17.875" style="21" customWidth="1"/>
    <col min="7927" max="7927" width="21.625" style="21" customWidth="1"/>
    <col min="7928" max="7928" width="2.125" style="21" customWidth="1"/>
    <col min="7929" max="7929" width="17.875" style="21" customWidth="1"/>
    <col min="7930" max="7930" width="16.375" style="21" customWidth="1"/>
    <col min="7931" max="7931" width="11.625" style="21" customWidth="1"/>
    <col min="7932" max="7932" width="10.5" style="21" customWidth="1"/>
    <col min="7933" max="8178" width="9" style="21"/>
    <col min="8179" max="8180" width="2.625" style="21" customWidth="1"/>
    <col min="8181" max="8181" width="10.5" style="21" customWidth="1"/>
    <col min="8182" max="8182" width="17.875" style="21" customWidth="1"/>
    <col min="8183" max="8183" width="21.625" style="21" customWidth="1"/>
    <col min="8184" max="8184" width="2.125" style="21" customWidth="1"/>
    <col min="8185" max="8185" width="17.875" style="21" customWidth="1"/>
    <col min="8186" max="8186" width="16.375" style="21" customWidth="1"/>
    <col min="8187" max="8187" width="11.625" style="21" customWidth="1"/>
    <col min="8188" max="8188" width="10.5" style="21" customWidth="1"/>
    <col min="8189" max="8434" width="9" style="21"/>
    <col min="8435" max="8436" width="2.625" style="21" customWidth="1"/>
    <col min="8437" max="8437" width="10.5" style="21" customWidth="1"/>
    <col min="8438" max="8438" width="17.875" style="21" customWidth="1"/>
    <col min="8439" max="8439" width="21.625" style="21" customWidth="1"/>
    <col min="8440" max="8440" width="2.125" style="21" customWidth="1"/>
    <col min="8441" max="8441" width="17.875" style="21" customWidth="1"/>
    <col min="8442" max="8442" width="16.375" style="21" customWidth="1"/>
    <col min="8443" max="8443" width="11.625" style="21" customWidth="1"/>
    <col min="8444" max="8444" width="10.5" style="21" customWidth="1"/>
    <col min="8445" max="8690" width="9" style="21"/>
    <col min="8691" max="8692" width="2.625" style="21" customWidth="1"/>
    <col min="8693" max="8693" width="10.5" style="21" customWidth="1"/>
    <col min="8694" max="8694" width="17.875" style="21" customWidth="1"/>
    <col min="8695" max="8695" width="21.625" style="21" customWidth="1"/>
    <col min="8696" max="8696" width="2.125" style="21" customWidth="1"/>
    <col min="8697" max="8697" width="17.875" style="21" customWidth="1"/>
    <col min="8698" max="8698" width="16.375" style="21" customWidth="1"/>
    <col min="8699" max="8699" width="11.625" style="21" customWidth="1"/>
    <col min="8700" max="8700" width="10.5" style="21" customWidth="1"/>
    <col min="8701" max="8946" width="9" style="21"/>
    <col min="8947" max="8948" width="2.625" style="21" customWidth="1"/>
    <col min="8949" max="8949" width="10.5" style="21" customWidth="1"/>
    <col min="8950" max="8950" width="17.875" style="21" customWidth="1"/>
    <col min="8951" max="8951" width="21.625" style="21" customWidth="1"/>
    <col min="8952" max="8952" width="2.125" style="21" customWidth="1"/>
    <col min="8953" max="8953" width="17.875" style="21" customWidth="1"/>
    <col min="8954" max="8954" width="16.375" style="21" customWidth="1"/>
    <col min="8955" max="8955" width="11.625" style="21" customWidth="1"/>
    <col min="8956" max="8956" width="10.5" style="21" customWidth="1"/>
    <col min="8957" max="9202" width="9" style="21"/>
    <col min="9203" max="9204" width="2.625" style="21" customWidth="1"/>
    <col min="9205" max="9205" width="10.5" style="21" customWidth="1"/>
    <col min="9206" max="9206" width="17.875" style="21" customWidth="1"/>
    <col min="9207" max="9207" width="21.625" style="21" customWidth="1"/>
    <col min="9208" max="9208" width="2.125" style="21" customWidth="1"/>
    <col min="9209" max="9209" width="17.875" style="21" customWidth="1"/>
    <col min="9210" max="9210" width="16.375" style="21" customWidth="1"/>
    <col min="9211" max="9211" width="11.625" style="21" customWidth="1"/>
    <col min="9212" max="9212" width="10.5" style="21" customWidth="1"/>
    <col min="9213" max="9458" width="9" style="21"/>
    <col min="9459" max="9460" width="2.625" style="21" customWidth="1"/>
    <col min="9461" max="9461" width="10.5" style="21" customWidth="1"/>
    <col min="9462" max="9462" width="17.875" style="21" customWidth="1"/>
    <col min="9463" max="9463" width="21.625" style="21" customWidth="1"/>
    <col min="9464" max="9464" width="2.125" style="21" customWidth="1"/>
    <col min="9465" max="9465" width="17.875" style="21" customWidth="1"/>
    <col min="9466" max="9466" width="16.375" style="21" customWidth="1"/>
    <col min="9467" max="9467" width="11.625" style="21" customWidth="1"/>
    <col min="9468" max="9468" width="10.5" style="21" customWidth="1"/>
    <col min="9469" max="9714" width="9" style="21"/>
    <col min="9715" max="9716" width="2.625" style="21" customWidth="1"/>
    <col min="9717" max="9717" width="10.5" style="21" customWidth="1"/>
    <col min="9718" max="9718" width="17.875" style="21" customWidth="1"/>
    <col min="9719" max="9719" width="21.625" style="21" customWidth="1"/>
    <col min="9720" max="9720" width="2.125" style="21" customWidth="1"/>
    <col min="9721" max="9721" width="17.875" style="21" customWidth="1"/>
    <col min="9722" max="9722" width="16.375" style="21" customWidth="1"/>
    <col min="9723" max="9723" width="11.625" style="21" customWidth="1"/>
    <col min="9724" max="9724" width="10.5" style="21" customWidth="1"/>
    <col min="9725" max="9970" width="9" style="21"/>
    <col min="9971" max="9972" width="2.625" style="21" customWidth="1"/>
    <col min="9973" max="9973" width="10.5" style="21" customWidth="1"/>
    <col min="9974" max="9974" width="17.875" style="21" customWidth="1"/>
    <col min="9975" max="9975" width="21.625" style="21" customWidth="1"/>
    <col min="9976" max="9976" width="2.125" style="21" customWidth="1"/>
    <col min="9977" max="9977" width="17.875" style="21" customWidth="1"/>
    <col min="9978" max="9978" width="16.375" style="21" customWidth="1"/>
    <col min="9979" max="9979" width="11.625" style="21" customWidth="1"/>
    <col min="9980" max="9980" width="10.5" style="21" customWidth="1"/>
    <col min="9981" max="10226" width="9" style="21"/>
    <col min="10227" max="10228" width="2.625" style="21" customWidth="1"/>
    <col min="10229" max="10229" width="10.5" style="21" customWidth="1"/>
    <col min="10230" max="10230" width="17.875" style="21" customWidth="1"/>
    <col min="10231" max="10231" width="21.625" style="21" customWidth="1"/>
    <col min="10232" max="10232" width="2.125" style="21" customWidth="1"/>
    <col min="10233" max="10233" width="17.875" style="21" customWidth="1"/>
    <col min="10234" max="10234" width="16.375" style="21" customWidth="1"/>
    <col min="10235" max="10235" width="11.625" style="21" customWidth="1"/>
    <col min="10236" max="10236" width="10.5" style="21" customWidth="1"/>
    <col min="10237" max="10482" width="9" style="21"/>
    <col min="10483" max="10484" width="2.625" style="21" customWidth="1"/>
    <col min="10485" max="10485" width="10.5" style="21" customWidth="1"/>
    <col min="10486" max="10486" width="17.875" style="21" customWidth="1"/>
    <col min="10487" max="10487" width="21.625" style="21" customWidth="1"/>
    <col min="10488" max="10488" width="2.125" style="21" customWidth="1"/>
    <col min="10489" max="10489" width="17.875" style="21" customWidth="1"/>
    <col min="10490" max="10490" width="16.375" style="21" customWidth="1"/>
    <col min="10491" max="10491" width="11.625" style="21" customWidth="1"/>
    <col min="10492" max="10492" width="10.5" style="21" customWidth="1"/>
    <col min="10493" max="10738" width="9" style="21"/>
    <col min="10739" max="10740" width="2.625" style="21" customWidth="1"/>
    <col min="10741" max="10741" width="10.5" style="21" customWidth="1"/>
    <col min="10742" max="10742" width="17.875" style="21" customWidth="1"/>
    <col min="10743" max="10743" width="21.625" style="21" customWidth="1"/>
    <col min="10744" max="10744" width="2.125" style="21" customWidth="1"/>
    <col min="10745" max="10745" width="17.875" style="21" customWidth="1"/>
    <col min="10746" max="10746" width="16.375" style="21" customWidth="1"/>
    <col min="10747" max="10747" width="11.625" style="21" customWidth="1"/>
    <col min="10748" max="10748" width="10.5" style="21" customWidth="1"/>
    <col min="10749" max="10994" width="9" style="21"/>
    <col min="10995" max="10996" width="2.625" style="21" customWidth="1"/>
    <col min="10997" max="10997" width="10.5" style="21" customWidth="1"/>
    <col min="10998" max="10998" width="17.875" style="21" customWidth="1"/>
    <col min="10999" max="10999" width="21.625" style="21" customWidth="1"/>
    <col min="11000" max="11000" width="2.125" style="21" customWidth="1"/>
    <col min="11001" max="11001" width="17.875" style="21" customWidth="1"/>
    <col min="11002" max="11002" width="16.375" style="21" customWidth="1"/>
    <col min="11003" max="11003" width="11.625" style="21" customWidth="1"/>
    <col min="11004" max="11004" width="10.5" style="21" customWidth="1"/>
    <col min="11005" max="11250" width="9" style="21"/>
    <col min="11251" max="11252" width="2.625" style="21" customWidth="1"/>
    <col min="11253" max="11253" width="10.5" style="21" customWidth="1"/>
    <col min="11254" max="11254" width="17.875" style="21" customWidth="1"/>
    <col min="11255" max="11255" width="21.625" style="21" customWidth="1"/>
    <col min="11256" max="11256" width="2.125" style="21" customWidth="1"/>
    <col min="11257" max="11257" width="17.875" style="21" customWidth="1"/>
    <col min="11258" max="11258" width="16.375" style="21" customWidth="1"/>
    <col min="11259" max="11259" width="11.625" style="21" customWidth="1"/>
    <col min="11260" max="11260" width="10.5" style="21" customWidth="1"/>
    <col min="11261" max="11506" width="9" style="21"/>
    <col min="11507" max="11508" width="2.625" style="21" customWidth="1"/>
    <col min="11509" max="11509" width="10.5" style="21" customWidth="1"/>
    <col min="11510" max="11510" width="17.875" style="21" customWidth="1"/>
    <col min="11511" max="11511" width="21.625" style="21" customWidth="1"/>
    <col min="11512" max="11512" width="2.125" style="21" customWidth="1"/>
    <col min="11513" max="11513" width="17.875" style="21" customWidth="1"/>
    <col min="11514" max="11514" width="16.375" style="21" customWidth="1"/>
    <col min="11515" max="11515" width="11.625" style="21" customWidth="1"/>
    <col min="11516" max="11516" width="10.5" style="21" customWidth="1"/>
    <col min="11517" max="11762" width="9" style="21"/>
    <col min="11763" max="11764" width="2.625" style="21" customWidth="1"/>
    <col min="11765" max="11765" width="10.5" style="21" customWidth="1"/>
    <col min="11766" max="11766" width="17.875" style="21" customWidth="1"/>
    <col min="11767" max="11767" width="21.625" style="21" customWidth="1"/>
    <col min="11768" max="11768" width="2.125" style="21" customWidth="1"/>
    <col min="11769" max="11769" width="17.875" style="21" customWidth="1"/>
    <col min="11770" max="11770" width="16.375" style="21" customWidth="1"/>
    <col min="11771" max="11771" width="11.625" style="21" customWidth="1"/>
    <col min="11772" max="11772" width="10.5" style="21" customWidth="1"/>
    <col min="11773" max="12018" width="9" style="21"/>
    <col min="12019" max="12020" width="2.625" style="21" customWidth="1"/>
    <col min="12021" max="12021" width="10.5" style="21" customWidth="1"/>
    <col min="12022" max="12022" width="17.875" style="21" customWidth="1"/>
    <col min="12023" max="12023" width="21.625" style="21" customWidth="1"/>
    <col min="12024" max="12024" width="2.125" style="21" customWidth="1"/>
    <col min="12025" max="12025" width="17.875" style="21" customWidth="1"/>
    <col min="12026" max="12026" width="16.375" style="21" customWidth="1"/>
    <col min="12027" max="12027" width="11.625" style="21" customWidth="1"/>
    <col min="12028" max="12028" width="10.5" style="21" customWidth="1"/>
    <col min="12029" max="12274" width="9" style="21"/>
    <col min="12275" max="12276" width="2.625" style="21" customWidth="1"/>
    <col min="12277" max="12277" width="10.5" style="21" customWidth="1"/>
    <col min="12278" max="12278" width="17.875" style="21" customWidth="1"/>
    <col min="12279" max="12279" width="21.625" style="21" customWidth="1"/>
    <col min="12280" max="12280" width="2.125" style="21" customWidth="1"/>
    <col min="12281" max="12281" width="17.875" style="21" customWidth="1"/>
    <col min="12282" max="12282" width="16.375" style="21" customWidth="1"/>
    <col min="12283" max="12283" width="11.625" style="21" customWidth="1"/>
    <col min="12284" max="12284" width="10.5" style="21" customWidth="1"/>
    <col min="12285" max="12530" width="9" style="21"/>
    <col min="12531" max="12532" width="2.625" style="21" customWidth="1"/>
    <col min="12533" max="12533" width="10.5" style="21" customWidth="1"/>
    <col min="12534" max="12534" width="17.875" style="21" customWidth="1"/>
    <col min="12535" max="12535" width="21.625" style="21" customWidth="1"/>
    <col min="12536" max="12536" width="2.125" style="21" customWidth="1"/>
    <col min="12537" max="12537" width="17.875" style="21" customWidth="1"/>
    <col min="12538" max="12538" width="16.375" style="21" customWidth="1"/>
    <col min="12539" max="12539" width="11.625" style="21" customWidth="1"/>
    <col min="12540" max="12540" width="10.5" style="21" customWidth="1"/>
    <col min="12541" max="12786" width="9" style="21"/>
    <col min="12787" max="12788" width="2.625" style="21" customWidth="1"/>
    <col min="12789" max="12789" width="10.5" style="21" customWidth="1"/>
    <col min="12790" max="12790" width="17.875" style="21" customWidth="1"/>
    <col min="12791" max="12791" width="21.625" style="21" customWidth="1"/>
    <col min="12792" max="12792" width="2.125" style="21" customWidth="1"/>
    <col min="12793" max="12793" width="17.875" style="21" customWidth="1"/>
    <col min="12794" max="12794" width="16.375" style="21" customWidth="1"/>
    <col min="12795" max="12795" width="11.625" style="21" customWidth="1"/>
    <col min="12796" max="12796" width="10.5" style="21" customWidth="1"/>
    <col min="12797" max="13042" width="9" style="21"/>
    <col min="13043" max="13044" width="2.625" style="21" customWidth="1"/>
    <col min="13045" max="13045" width="10.5" style="21" customWidth="1"/>
    <col min="13046" max="13046" width="17.875" style="21" customWidth="1"/>
    <col min="13047" max="13047" width="21.625" style="21" customWidth="1"/>
    <col min="13048" max="13048" width="2.125" style="21" customWidth="1"/>
    <col min="13049" max="13049" width="17.875" style="21" customWidth="1"/>
    <col min="13050" max="13050" width="16.375" style="21" customWidth="1"/>
    <col min="13051" max="13051" width="11.625" style="21" customWidth="1"/>
    <col min="13052" max="13052" width="10.5" style="21" customWidth="1"/>
    <col min="13053" max="13298" width="9" style="21"/>
    <col min="13299" max="13300" width="2.625" style="21" customWidth="1"/>
    <col min="13301" max="13301" width="10.5" style="21" customWidth="1"/>
    <col min="13302" max="13302" width="17.875" style="21" customWidth="1"/>
    <col min="13303" max="13303" width="21.625" style="21" customWidth="1"/>
    <col min="13304" max="13304" width="2.125" style="21" customWidth="1"/>
    <col min="13305" max="13305" width="17.875" style="21" customWidth="1"/>
    <col min="13306" max="13306" width="16.375" style="21" customWidth="1"/>
    <col min="13307" max="13307" width="11.625" style="21" customWidth="1"/>
    <col min="13308" max="13308" width="10.5" style="21" customWidth="1"/>
    <col min="13309" max="13554" width="9" style="21"/>
    <col min="13555" max="13556" width="2.625" style="21" customWidth="1"/>
    <col min="13557" max="13557" width="10.5" style="21" customWidth="1"/>
    <col min="13558" max="13558" width="17.875" style="21" customWidth="1"/>
    <col min="13559" max="13559" width="21.625" style="21" customWidth="1"/>
    <col min="13560" max="13560" width="2.125" style="21" customWidth="1"/>
    <col min="13561" max="13561" width="17.875" style="21" customWidth="1"/>
    <col min="13562" max="13562" width="16.375" style="21" customWidth="1"/>
    <col min="13563" max="13563" width="11.625" style="21" customWidth="1"/>
    <col min="13564" max="13564" width="10.5" style="21" customWidth="1"/>
    <col min="13565" max="13810" width="9" style="21"/>
    <col min="13811" max="13812" width="2.625" style="21" customWidth="1"/>
    <col min="13813" max="13813" width="10.5" style="21" customWidth="1"/>
    <col min="13814" max="13814" width="17.875" style="21" customWidth="1"/>
    <col min="13815" max="13815" width="21.625" style="21" customWidth="1"/>
    <col min="13816" max="13816" width="2.125" style="21" customWidth="1"/>
    <col min="13817" max="13817" width="17.875" style="21" customWidth="1"/>
    <col min="13818" max="13818" width="16.375" style="21" customWidth="1"/>
    <col min="13819" max="13819" width="11.625" style="21" customWidth="1"/>
    <col min="13820" max="13820" width="10.5" style="21" customWidth="1"/>
    <col min="13821" max="14066" width="9" style="21"/>
    <col min="14067" max="14068" width="2.625" style="21" customWidth="1"/>
    <col min="14069" max="14069" width="10.5" style="21" customWidth="1"/>
    <col min="14070" max="14070" width="17.875" style="21" customWidth="1"/>
    <col min="14071" max="14071" width="21.625" style="21" customWidth="1"/>
    <col min="14072" max="14072" width="2.125" style="21" customWidth="1"/>
    <col min="14073" max="14073" width="17.875" style="21" customWidth="1"/>
    <col min="14074" max="14074" width="16.375" style="21" customWidth="1"/>
    <col min="14075" max="14075" width="11.625" style="21" customWidth="1"/>
    <col min="14076" max="14076" width="10.5" style="21" customWidth="1"/>
    <col min="14077" max="14322" width="9" style="21"/>
    <col min="14323" max="14324" width="2.625" style="21" customWidth="1"/>
    <col min="14325" max="14325" width="10.5" style="21" customWidth="1"/>
    <col min="14326" max="14326" width="17.875" style="21" customWidth="1"/>
    <col min="14327" max="14327" width="21.625" style="21" customWidth="1"/>
    <col min="14328" max="14328" width="2.125" style="21" customWidth="1"/>
    <col min="14329" max="14329" width="17.875" style="21" customWidth="1"/>
    <col min="14330" max="14330" width="16.375" style="21" customWidth="1"/>
    <col min="14331" max="14331" width="11.625" style="21" customWidth="1"/>
    <col min="14332" max="14332" width="10.5" style="21" customWidth="1"/>
    <col min="14333" max="14578" width="9" style="21"/>
    <col min="14579" max="14580" width="2.625" style="21" customWidth="1"/>
    <col min="14581" max="14581" width="10.5" style="21" customWidth="1"/>
    <col min="14582" max="14582" width="17.875" style="21" customWidth="1"/>
    <col min="14583" max="14583" width="21.625" style="21" customWidth="1"/>
    <col min="14584" max="14584" width="2.125" style="21" customWidth="1"/>
    <col min="14585" max="14585" width="17.875" style="21" customWidth="1"/>
    <col min="14586" max="14586" width="16.375" style="21" customWidth="1"/>
    <col min="14587" max="14587" width="11.625" style="21" customWidth="1"/>
    <col min="14588" max="14588" width="10.5" style="21" customWidth="1"/>
    <col min="14589" max="14834" width="9" style="21"/>
    <col min="14835" max="14836" width="2.625" style="21" customWidth="1"/>
    <col min="14837" max="14837" width="10.5" style="21" customWidth="1"/>
    <col min="14838" max="14838" width="17.875" style="21" customWidth="1"/>
    <col min="14839" max="14839" width="21.625" style="21" customWidth="1"/>
    <col min="14840" max="14840" width="2.125" style="21" customWidth="1"/>
    <col min="14841" max="14841" width="17.875" style="21" customWidth="1"/>
    <col min="14842" max="14842" width="16.375" style="21" customWidth="1"/>
    <col min="14843" max="14843" width="11.625" style="21" customWidth="1"/>
    <col min="14844" max="14844" width="10.5" style="21" customWidth="1"/>
    <col min="14845" max="15090" width="9" style="21"/>
    <col min="15091" max="15092" width="2.625" style="21" customWidth="1"/>
    <col min="15093" max="15093" width="10.5" style="21" customWidth="1"/>
    <col min="15094" max="15094" width="17.875" style="21" customWidth="1"/>
    <col min="15095" max="15095" width="21.625" style="21" customWidth="1"/>
    <col min="15096" max="15096" width="2.125" style="21" customWidth="1"/>
    <col min="15097" max="15097" width="17.875" style="21" customWidth="1"/>
    <col min="15098" max="15098" width="16.375" style="21" customWidth="1"/>
    <col min="15099" max="15099" width="11.625" style="21" customWidth="1"/>
    <col min="15100" max="15100" width="10.5" style="21" customWidth="1"/>
    <col min="15101" max="15346" width="9" style="21"/>
    <col min="15347" max="15348" width="2.625" style="21" customWidth="1"/>
    <col min="15349" max="15349" width="10.5" style="21" customWidth="1"/>
    <col min="15350" max="15350" width="17.875" style="21" customWidth="1"/>
    <col min="15351" max="15351" width="21.625" style="21" customWidth="1"/>
    <col min="15352" max="15352" width="2.125" style="21" customWidth="1"/>
    <col min="15353" max="15353" width="17.875" style="21" customWidth="1"/>
    <col min="15354" max="15354" width="16.375" style="21" customWidth="1"/>
    <col min="15355" max="15355" width="11.625" style="21" customWidth="1"/>
    <col min="15356" max="15356" width="10.5" style="21" customWidth="1"/>
    <col min="15357" max="15602" width="9" style="21"/>
    <col min="15603" max="15604" width="2.625" style="21" customWidth="1"/>
    <col min="15605" max="15605" width="10.5" style="21" customWidth="1"/>
    <col min="15606" max="15606" width="17.875" style="21" customWidth="1"/>
    <col min="15607" max="15607" width="21.625" style="21" customWidth="1"/>
    <col min="15608" max="15608" width="2.125" style="21" customWidth="1"/>
    <col min="15609" max="15609" width="17.875" style="21" customWidth="1"/>
    <col min="15610" max="15610" width="16.375" style="21" customWidth="1"/>
    <col min="15611" max="15611" width="11.625" style="21" customWidth="1"/>
    <col min="15612" max="15612" width="10.5" style="21" customWidth="1"/>
    <col min="15613" max="15858" width="9" style="21"/>
    <col min="15859" max="15860" width="2.625" style="21" customWidth="1"/>
    <col min="15861" max="15861" width="10.5" style="21" customWidth="1"/>
    <col min="15862" max="15862" width="17.875" style="21" customWidth="1"/>
    <col min="15863" max="15863" width="21.625" style="21" customWidth="1"/>
    <col min="15864" max="15864" width="2.125" style="21" customWidth="1"/>
    <col min="15865" max="15865" width="17.875" style="21" customWidth="1"/>
    <col min="15866" max="15866" width="16.375" style="21" customWidth="1"/>
    <col min="15867" max="15867" width="11.625" style="21" customWidth="1"/>
    <col min="15868" max="15868" width="10.5" style="21" customWidth="1"/>
    <col min="15869" max="16114" width="9" style="21"/>
    <col min="16115" max="16116" width="2.625" style="21" customWidth="1"/>
    <col min="16117" max="16117" width="10.5" style="21" customWidth="1"/>
    <col min="16118" max="16118" width="17.875" style="21" customWidth="1"/>
    <col min="16119" max="16119" width="21.625" style="21" customWidth="1"/>
    <col min="16120" max="16120" width="2.125" style="21" customWidth="1"/>
    <col min="16121" max="16121" width="17.875" style="21" customWidth="1"/>
    <col min="16122" max="16122" width="16.375" style="21" customWidth="1"/>
    <col min="16123" max="16123" width="11.625" style="21" customWidth="1"/>
    <col min="16124" max="16124" width="10.5" style="21" customWidth="1"/>
    <col min="16125" max="16384" width="9" style="21"/>
  </cols>
  <sheetData>
    <row r="1" spans="1:15" ht="27" customHeight="1">
      <c r="A1" s="146" t="s">
        <v>2258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5" ht="12.75" customHeight="1">
      <c r="A2" s="147" t="s">
        <v>2259</v>
      </c>
      <c r="B2" s="147"/>
      <c r="C2" s="147"/>
      <c r="D2" s="148" t="str">
        <f>'직접공사비-건축(+조경.토목.기계)'!B2</f>
        <v>벽오고문헌관(가칭) 신축공사 - 건축(+조경.토목.기계)</v>
      </c>
      <c r="E2" s="148"/>
      <c r="F2" s="148"/>
      <c r="G2" s="148"/>
      <c r="H2" s="33"/>
      <c r="I2" s="33"/>
      <c r="J2" s="34"/>
      <c r="K2" s="35"/>
      <c r="L2" s="36"/>
      <c r="M2" s="37"/>
      <c r="N2" s="38" t="s">
        <v>2260</v>
      </c>
    </row>
    <row r="3" spans="1:15" ht="21.95" customHeight="1">
      <c r="A3" s="149" t="s">
        <v>2261</v>
      </c>
      <c r="B3" s="150"/>
      <c r="C3" s="150"/>
      <c r="D3" s="151"/>
      <c r="E3" s="65" t="s">
        <v>2262</v>
      </c>
      <c r="F3" s="65" t="s">
        <v>2305</v>
      </c>
      <c r="G3" s="65" t="s">
        <v>2306</v>
      </c>
      <c r="H3" s="65" t="s">
        <v>2263</v>
      </c>
      <c r="I3" s="65" t="s">
        <v>2264</v>
      </c>
      <c r="J3" s="149" t="s">
        <v>2265</v>
      </c>
      <c r="K3" s="150"/>
      <c r="L3" s="150"/>
      <c r="M3" s="151"/>
      <c r="N3" s="65" t="s">
        <v>2266</v>
      </c>
    </row>
    <row r="4" spans="1:15" ht="21.95" customHeight="1">
      <c r="A4" s="66"/>
      <c r="B4" s="143" t="s">
        <v>2267</v>
      </c>
      <c r="C4" s="143"/>
      <c r="D4" s="143"/>
      <c r="E4" s="67">
        <f t="shared" ref="E4:H4" si="0">E5+E7+E10</f>
        <v>0</v>
      </c>
      <c r="F4" s="67">
        <f t="shared" ref="F4" si="1">F5+F7+F10</f>
        <v>0</v>
      </c>
      <c r="G4" s="67">
        <f t="shared" si="0"/>
        <v>0</v>
      </c>
      <c r="H4" s="67">
        <f t="shared" si="0"/>
        <v>0</v>
      </c>
      <c r="I4" s="68">
        <f t="shared" ref="I4:I35" si="2">SUM(E4:H4)</f>
        <v>0</v>
      </c>
      <c r="J4" s="144"/>
      <c r="K4" s="145"/>
      <c r="L4" s="69"/>
      <c r="M4" s="70"/>
      <c r="N4" s="70"/>
    </row>
    <row r="5" spans="1:15" ht="21.95" customHeight="1">
      <c r="A5" s="39"/>
      <c r="B5" s="40"/>
      <c r="C5" s="154" t="s">
        <v>2268</v>
      </c>
      <c r="D5" s="154"/>
      <c r="E5" s="71">
        <f t="shared" ref="E5:H5" si="3">E6</f>
        <v>0</v>
      </c>
      <c r="F5" s="71">
        <f t="shared" si="3"/>
        <v>0</v>
      </c>
      <c r="G5" s="71">
        <f t="shared" si="3"/>
        <v>0</v>
      </c>
      <c r="H5" s="71">
        <f t="shared" si="3"/>
        <v>0</v>
      </c>
      <c r="I5" s="71">
        <f t="shared" si="2"/>
        <v>0</v>
      </c>
      <c r="J5" s="72"/>
      <c r="K5" s="72"/>
      <c r="L5" s="72"/>
      <c r="M5" s="73"/>
      <c r="N5" s="73"/>
    </row>
    <row r="6" spans="1:15" ht="21.95" customHeight="1">
      <c r="A6" s="39"/>
      <c r="B6" s="41"/>
      <c r="C6" s="152" t="s">
        <v>2269</v>
      </c>
      <c r="D6" s="153"/>
      <c r="E6" s="74">
        <f>'직접공사비-건축(+조경.토목.기계)'!C5</f>
        <v>0</v>
      </c>
      <c r="F6" s="74">
        <f>'직접공사비-건축(+조경.토목.기계)'!C11</f>
        <v>0</v>
      </c>
      <c r="G6" s="74">
        <f>'직접공사비-건축(+조경.토목.기계)'!C13</f>
        <v>0</v>
      </c>
      <c r="H6" s="74">
        <f>'직접공사비-건축(+조경.토목.기계)'!C16</f>
        <v>0</v>
      </c>
      <c r="I6" s="74">
        <f t="shared" si="2"/>
        <v>0</v>
      </c>
      <c r="J6" s="144"/>
      <c r="K6" s="145"/>
      <c r="L6" s="69"/>
      <c r="M6" s="41"/>
      <c r="N6" s="41"/>
    </row>
    <row r="7" spans="1:15" ht="21.95" customHeight="1">
      <c r="A7" s="39"/>
      <c r="B7" s="40"/>
      <c r="C7" s="154" t="s">
        <v>2270</v>
      </c>
      <c r="D7" s="154"/>
      <c r="E7" s="71">
        <f t="shared" ref="E7:H7" si="4">SUM(E8:E9)</f>
        <v>0</v>
      </c>
      <c r="F7" s="71">
        <f t="shared" ref="F7" si="5">SUM(F8:F9)</f>
        <v>0</v>
      </c>
      <c r="G7" s="71">
        <f t="shared" si="4"/>
        <v>0</v>
      </c>
      <c r="H7" s="71">
        <f t="shared" si="4"/>
        <v>0</v>
      </c>
      <c r="I7" s="71">
        <f t="shared" si="2"/>
        <v>0</v>
      </c>
      <c r="J7" s="72"/>
      <c r="K7" s="72"/>
      <c r="L7" s="72"/>
      <c r="M7" s="73"/>
      <c r="N7" s="73"/>
    </row>
    <row r="8" spans="1:15" ht="21.95" customHeight="1">
      <c r="A8" s="39"/>
      <c r="B8" s="42"/>
      <c r="C8" s="152" t="s">
        <v>2271</v>
      </c>
      <c r="D8" s="153"/>
      <c r="E8" s="74">
        <f>'직접공사비-건축(+조경.토목.기계)'!D5</f>
        <v>0</v>
      </c>
      <c r="F8" s="74">
        <f>'직접공사비-건축(+조경.토목.기계)'!D11</f>
        <v>0</v>
      </c>
      <c r="G8" s="74">
        <f>'직접공사비-건축(+조경.토목.기계)'!D13</f>
        <v>0</v>
      </c>
      <c r="H8" s="74">
        <f>'직접공사비-건축(+조경.토목.기계)'!D16</f>
        <v>0</v>
      </c>
      <c r="I8" s="74">
        <f t="shared" si="2"/>
        <v>0</v>
      </c>
      <c r="J8" s="144"/>
      <c r="K8" s="145"/>
      <c r="L8" s="69"/>
      <c r="M8" s="41"/>
      <c r="N8" s="41"/>
    </row>
    <row r="9" spans="1:15" ht="21.95" customHeight="1">
      <c r="A9" s="39"/>
      <c r="B9" s="41"/>
      <c r="C9" s="152" t="s">
        <v>2272</v>
      </c>
      <c r="D9" s="153"/>
      <c r="E9" s="74">
        <f>TRUNC(E8*$M$9)</f>
        <v>0</v>
      </c>
      <c r="F9" s="74">
        <f>TRUNC(F8*$M$9)</f>
        <v>0</v>
      </c>
      <c r="G9" s="74">
        <f>TRUNC(G8*$M$9)</f>
        <v>0</v>
      </c>
      <c r="H9" s="74">
        <f>TRUNC(H8*$M$9)</f>
        <v>0</v>
      </c>
      <c r="I9" s="74">
        <f t="shared" si="2"/>
        <v>0</v>
      </c>
      <c r="J9" s="152" t="s">
        <v>2273</v>
      </c>
      <c r="K9" s="143"/>
      <c r="L9" s="75"/>
      <c r="M9" s="76">
        <v>0.06</v>
      </c>
      <c r="N9" s="77"/>
      <c r="O9" s="22" t="s">
        <v>2274</v>
      </c>
    </row>
    <row r="10" spans="1:15" ht="21.95" customHeight="1">
      <c r="A10" s="39"/>
      <c r="B10" s="40"/>
      <c r="C10" s="154" t="s">
        <v>2275</v>
      </c>
      <c r="D10" s="155"/>
      <c r="E10" s="71">
        <f t="shared" ref="E10:H10" si="6">SUM(E11:E25)</f>
        <v>0</v>
      </c>
      <c r="F10" s="71">
        <f t="shared" si="6"/>
        <v>0</v>
      </c>
      <c r="G10" s="71">
        <f t="shared" si="6"/>
        <v>0</v>
      </c>
      <c r="H10" s="71">
        <f t="shared" si="6"/>
        <v>0</v>
      </c>
      <c r="I10" s="71">
        <f t="shared" si="2"/>
        <v>0</v>
      </c>
      <c r="J10" s="78"/>
      <c r="K10" s="72"/>
      <c r="L10" s="72"/>
      <c r="M10" s="79"/>
      <c r="N10" s="73"/>
    </row>
    <row r="11" spans="1:15" ht="21.95" customHeight="1">
      <c r="A11" s="39"/>
      <c r="B11" s="42"/>
      <c r="C11" s="152" t="s">
        <v>2276</v>
      </c>
      <c r="D11" s="153"/>
      <c r="E11" s="74">
        <f>'직접공사비-건축(+조경.토목.기계)'!E5</f>
        <v>0</v>
      </c>
      <c r="F11" s="74">
        <f>'직접공사비-건축(+조경.토목.기계)'!E11</f>
        <v>0</v>
      </c>
      <c r="G11" s="74">
        <f>'직접공사비-건축(+조경.토목.기계)'!E13</f>
        <v>0</v>
      </c>
      <c r="H11" s="74">
        <f>'직접공사비-건축(+조경.토목.기계)'!E16</f>
        <v>0</v>
      </c>
      <c r="I11" s="74">
        <f t="shared" si="2"/>
        <v>0</v>
      </c>
      <c r="J11" s="144"/>
      <c r="K11" s="145"/>
      <c r="L11" s="69"/>
      <c r="M11" s="80"/>
      <c r="N11" s="41"/>
    </row>
    <row r="12" spans="1:15" ht="21.95" customHeight="1">
      <c r="A12" s="39"/>
      <c r="B12" s="42"/>
      <c r="C12" s="152" t="s">
        <v>2277</v>
      </c>
      <c r="D12" s="153"/>
      <c r="E12" s="74">
        <f>TRUNC(E7*$M$12)</f>
        <v>0</v>
      </c>
      <c r="F12" s="74">
        <f>TRUNC(F7*$M$12)</f>
        <v>0</v>
      </c>
      <c r="G12" s="74">
        <f>TRUNC(G7*$M$12)</f>
        <v>0</v>
      </c>
      <c r="H12" s="74">
        <f>TRUNC(H7*$M$12)</f>
        <v>0</v>
      </c>
      <c r="I12" s="74">
        <f t="shared" si="2"/>
        <v>0</v>
      </c>
      <c r="J12" s="152" t="s">
        <v>2278</v>
      </c>
      <c r="K12" s="143"/>
      <c r="L12" s="75"/>
      <c r="M12" s="76">
        <v>3.56E-2</v>
      </c>
      <c r="N12" s="77"/>
    </row>
    <row r="13" spans="1:15" ht="21.95" customHeight="1">
      <c r="A13" s="39"/>
      <c r="B13" s="42"/>
      <c r="C13" s="152" t="s">
        <v>2279</v>
      </c>
      <c r="D13" s="153"/>
      <c r="E13" s="74">
        <f>TRUNC(E7*$M$13)</f>
        <v>0</v>
      </c>
      <c r="F13" s="74">
        <f>TRUNC(F7*$M$13)</f>
        <v>0</v>
      </c>
      <c r="G13" s="74">
        <f>TRUNC(G7*$M$13)</f>
        <v>0</v>
      </c>
      <c r="H13" s="74">
        <f>TRUNC(H7*$M$13)</f>
        <v>0</v>
      </c>
      <c r="I13" s="74">
        <f t="shared" si="2"/>
        <v>0</v>
      </c>
      <c r="J13" s="152" t="s">
        <v>2278</v>
      </c>
      <c r="K13" s="143"/>
      <c r="L13" s="75"/>
      <c r="M13" s="76">
        <v>1.01E-2</v>
      </c>
      <c r="N13" s="77"/>
    </row>
    <row r="14" spans="1:15" ht="21.95" customHeight="1">
      <c r="A14" s="39"/>
      <c r="B14" s="42"/>
      <c r="C14" s="152" t="s">
        <v>2280</v>
      </c>
      <c r="D14" s="153"/>
      <c r="E14" s="74">
        <f>TRUNC(E8*$M$14)</f>
        <v>0</v>
      </c>
      <c r="F14" s="74">
        <f>TRUNC(F8*$M$14)</f>
        <v>0</v>
      </c>
      <c r="G14" s="74">
        <f>TRUNC(G8*$M$14)</f>
        <v>0</v>
      </c>
      <c r="H14" s="74">
        <f>TRUNC(H8*$M$14)</f>
        <v>0</v>
      </c>
      <c r="I14" s="74">
        <f t="shared" si="2"/>
        <v>0</v>
      </c>
      <c r="J14" s="152" t="s">
        <v>2281</v>
      </c>
      <c r="K14" s="143"/>
      <c r="L14" s="75"/>
      <c r="M14" s="81">
        <v>3.5450000000000002E-2</v>
      </c>
      <c r="N14" s="41"/>
    </row>
    <row r="15" spans="1:15" ht="21.95" customHeight="1">
      <c r="A15" s="39"/>
      <c r="B15" s="42"/>
      <c r="C15" s="152" t="s">
        <v>2282</v>
      </c>
      <c r="D15" s="153"/>
      <c r="E15" s="74">
        <f>TRUNC(E14*$M$15)</f>
        <v>0</v>
      </c>
      <c r="F15" s="74">
        <f>TRUNC(F14*$M$15)</f>
        <v>0</v>
      </c>
      <c r="G15" s="74">
        <f>TRUNC(G14*$M$15)</f>
        <v>0</v>
      </c>
      <c r="H15" s="74">
        <f>TRUNC(H14*$M$15)</f>
        <v>0</v>
      </c>
      <c r="I15" s="74">
        <f t="shared" si="2"/>
        <v>0</v>
      </c>
      <c r="J15" s="152" t="s">
        <v>2283</v>
      </c>
      <c r="K15" s="143"/>
      <c r="L15" s="75"/>
      <c r="M15" s="76">
        <v>0.1295</v>
      </c>
      <c r="N15" s="41"/>
    </row>
    <row r="16" spans="1:15" ht="21.95" customHeight="1">
      <c r="A16" s="39"/>
      <c r="B16" s="42"/>
      <c r="C16" s="152" t="s">
        <v>2284</v>
      </c>
      <c r="D16" s="153"/>
      <c r="E16" s="74">
        <f>TRUNC(E8*$M$16)</f>
        <v>0</v>
      </c>
      <c r="F16" s="74">
        <f>TRUNC(F8*$M$16)</f>
        <v>0</v>
      </c>
      <c r="G16" s="74">
        <f>TRUNC(G8*$M$16)</f>
        <v>0</v>
      </c>
      <c r="H16" s="74">
        <f>TRUNC(H8*$M$16)</f>
        <v>0</v>
      </c>
      <c r="I16" s="74">
        <f t="shared" si="2"/>
        <v>0</v>
      </c>
      <c r="J16" s="152" t="s">
        <v>2281</v>
      </c>
      <c r="K16" s="143"/>
      <c r="L16" s="75"/>
      <c r="M16" s="76">
        <v>4.4999999999999998E-2</v>
      </c>
      <c r="N16" s="41"/>
    </row>
    <row r="17" spans="1:16" ht="21.95" customHeight="1">
      <c r="A17" s="39"/>
      <c r="B17" s="42"/>
      <c r="C17" s="152" t="s">
        <v>2285</v>
      </c>
      <c r="D17" s="153"/>
      <c r="E17" s="74">
        <f>TRUNC(E8*$M$17)</f>
        <v>0</v>
      </c>
      <c r="F17" s="74">
        <f>TRUNC(F8*$M$17)</f>
        <v>0</v>
      </c>
      <c r="G17" s="74">
        <f>TRUNC(G8*$M$17)</f>
        <v>0</v>
      </c>
      <c r="H17" s="74">
        <f>TRUNC(H8*$M$17)</f>
        <v>0</v>
      </c>
      <c r="I17" s="74">
        <f t="shared" si="2"/>
        <v>0</v>
      </c>
      <c r="J17" s="152" t="s">
        <v>2281</v>
      </c>
      <c r="K17" s="143"/>
      <c r="L17" s="75"/>
      <c r="M17" s="76">
        <v>2.3E-2</v>
      </c>
      <c r="N17" s="97"/>
      <c r="O17" s="22" t="s">
        <v>2350</v>
      </c>
    </row>
    <row r="18" spans="1:16" ht="21.95" customHeight="1">
      <c r="A18" s="39"/>
      <c r="B18" s="42"/>
      <c r="C18" s="152" t="s">
        <v>2286</v>
      </c>
      <c r="D18" s="153"/>
      <c r="E18" s="74">
        <f>TRUNC((E5+E8)*$M$18)</f>
        <v>0</v>
      </c>
      <c r="F18" s="74">
        <f>TRUNC((F5+F8)*$M$18)</f>
        <v>0</v>
      </c>
      <c r="G18" s="74">
        <f>TRUNC((G5+G8)*$M$18)</f>
        <v>0</v>
      </c>
      <c r="H18" s="74">
        <f>TRUNC((H5+H8)*$M$18)</f>
        <v>0</v>
      </c>
      <c r="I18" s="74">
        <f t="shared" si="2"/>
        <v>0</v>
      </c>
      <c r="J18" s="152" t="s">
        <v>2287</v>
      </c>
      <c r="K18" s="143"/>
      <c r="L18" s="75"/>
      <c r="M18" s="76">
        <v>2.3699999999999999E-2</v>
      </c>
      <c r="N18" s="41"/>
      <c r="O18" s="22" t="s">
        <v>2346</v>
      </c>
    </row>
    <row r="19" spans="1:16" ht="21.95" customHeight="1">
      <c r="A19" s="39"/>
      <c r="B19" s="42"/>
      <c r="C19" s="156" t="s">
        <v>2300</v>
      </c>
      <c r="D19" s="157"/>
      <c r="E19" s="74">
        <f>TRUNC((E5+E7)*$M$19)</f>
        <v>0</v>
      </c>
      <c r="F19" s="74">
        <f>TRUNC((F5+F7)*$M$19)</f>
        <v>0</v>
      </c>
      <c r="G19" s="74">
        <f>TRUNC((G5+G7)*$M$19)</f>
        <v>0</v>
      </c>
      <c r="H19" s="74">
        <f>TRUNC((H5+H7)*$M$19)</f>
        <v>0</v>
      </c>
      <c r="I19" s="74">
        <f t="shared" si="2"/>
        <v>0</v>
      </c>
      <c r="J19" s="152" t="s">
        <v>2288</v>
      </c>
      <c r="K19" s="143"/>
      <c r="L19" s="75"/>
      <c r="M19" s="76">
        <v>0.03</v>
      </c>
      <c r="N19" s="41"/>
      <c r="O19" s="22" t="s">
        <v>2274</v>
      </c>
    </row>
    <row r="20" spans="1:16" ht="21.95" customHeight="1">
      <c r="A20" s="39"/>
      <c r="B20" s="42"/>
      <c r="C20" s="156" t="s">
        <v>2301</v>
      </c>
      <c r="D20" s="157"/>
      <c r="E20" s="74">
        <v>0</v>
      </c>
      <c r="F20" s="74">
        <v>0</v>
      </c>
      <c r="G20" s="74">
        <v>0</v>
      </c>
      <c r="H20" s="74">
        <v>0</v>
      </c>
      <c r="I20" s="74">
        <f t="shared" si="2"/>
        <v>0</v>
      </c>
      <c r="J20" s="158" t="s">
        <v>2289</v>
      </c>
      <c r="K20" s="159"/>
      <c r="L20" s="82"/>
      <c r="M20" s="83"/>
      <c r="N20" s="77"/>
      <c r="O20" s="22" t="s">
        <v>2366</v>
      </c>
    </row>
    <row r="21" spans="1:16" ht="24" customHeight="1">
      <c r="A21" s="39"/>
      <c r="B21" s="42"/>
      <c r="C21" s="156" t="s">
        <v>2302</v>
      </c>
      <c r="D21" s="157"/>
      <c r="E21" s="74">
        <f>TRUNC((E5+E8+E11)*$M$21)</f>
        <v>0</v>
      </c>
      <c r="F21" s="74">
        <f>TRUNC((F5+F8+F11)*$M$21)</f>
        <v>0</v>
      </c>
      <c r="G21" s="74">
        <f>TRUNC((G5+G8+G11)*$M$21)</f>
        <v>0</v>
      </c>
      <c r="H21" s="74">
        <f>TRUNC((H5+H8+H11)*$M$21)</f>
        <v>0</v>
      </c>
      <c r="I21" s="74">
        <f t="shared" si="2"/>
        <v>0</v>
      </c>
      <c r="J21" s="152" t="s">
        <v>2290</v>
      </c>
      <c r="K21" s="143"/>
      <c r="L21" s="75"/>
      <c r="M21" s="81">
        <v>8.0000000000000004E-4</v>
      </c>
      <c r="N21" s="41"/>
      <c r="O21" s="22" t="s">
        <v>2367</v>
      </c>
    </row>
    <row r="22" spans="1:16" ht="24" customHeight="1">
      <c r="A22" s="39"/>
      <c r="B22" s="42"/>
      <c r="C22" s="156" t="s">
        <v>2303</v>
      </c>
      <c r="D22" s="157"/>
      <c r="E22" s="74">
        <f>TRUNC((E5+E8+E11)*$M$22)</f>
        <v>0</v>
      </c>
      <c r="F22" s="74">
        <f>TRUNC((F5+F8+F11)*$M$22)</f>
        <v>0</v>
      </c>
      <c r="G22" s="74">
        <f>TRUNC((G5+G8+G11)*$M$22)</f>
        <v>0</v>
      </c>
      <c r="H22" s="74">
        <f>TRUNC((H5+H8+H11)*$M$22)</f>
        <v>0</v>
      </c>
      <c r="I22" s="74">
        <f t="shared" si="2"/>
        <v>0</v>
      </c>
      <c r="J22" s="152" t="s">
        <v>2290</v>
      </c>
      <c r="K22" s="143"/>
      <c r="L22" s="75"/>
      <c r="M22" s="76">
        <v>6.9999999999999999E-4</v>
      </c>
      <c r="N22" s="97"/>
    </row>
    <row r="23" spans="1:16" ht="21.95" customHeight="1">
      <c r="A23" s="39"/>
      <c r="B23" s="42"/>
      <c r="C23" s="156" t="s">
        <v>2304</v>
      </c>
      <c r="D23" s="157"/>
      <c r="E23" s="74">
        <f>TRUNC((E5+E8+E11)*$M$23)</f>
        <v>0</v>
      </c>
      <c r="F23" s="74">
        <f>TRUNC((F5+F8+F11)*$M$23)</f>
        <v>0</v>
      </c>
      <c r="G23" s="74">
        <f>TRUNC((G5+G8+G11)*$M$23)</f>
        <v>0</v>
      </c>
      <c r="H23" s="74">
        <f>TRUNC((H5+H8+H11)*$M$23)</f>
        <v>0</v>
      </c>
      <c r="I23" s="74">
        <f t="shared" si="2"/>
        <v>0</v>
      </c>
      <c r="J23" s="152" t="s">
        <v>2290</v>
      </c>
      <c r="K23" s="143"/>
      <c r="L23" s="75"/>
      <c r="M23" s="76">
        <v>5.0000000000000001E-3</v>
      </c>
      <c r="N23" s="97"/>
    </row>
    <row r="24" spans="1:16" ht="21.95" customHeight="1">
      <c r="A24" s="39"/>
      <c r="B24" s="42"/>
      <c r="C24" s="156" t="s">
        <v>2342</v>
      </c>
      <c r="D24" s="157"/>
      <c r="E24" s="74">
        <f>'직접공사비-건축(+조경.토목.기계)'!E8</f>
        <v>0</v>
      </c>
      <c r="F24" s="74"/>
      <c r="G24" s="74"/>
      <c r="H24" s="74"/>
      <c r="I24" s="74">
        <f t="shared" si="2"/>
        <v>0</v>
      </c>
      <c r="J24" s="152" t="s">
        <v>2343</v>
      </c>
      <c r="K24" s="143"/>
      <c r="L24" s="75"/>
      <c r="M24" s="76"/>
      <c r="N24" s="41"/>
      <c r="O24" s="122" t="s">
        <v>2347</v>
      </c>
    </row>
    <row r="25" spans="1:16" ht="21.95" customHeight="1">
      <c r="A25" s="39"/>
      <c r="B25" s="42"/>
      <c r="C25" s="156" t="s">
        <v>2344</v>
      </c>
      <c r="D25" s="157"/>
      <c r="E25" s="74">
        <f>'직접공사비-건축(+조경.토목.기계)'!E9</f>
        <v>0</v>
      </c>
      <c r="F25" s="74"/>
      <c r="G25" s="74"/>
      <c r="H25" s="74"/>
      <c r="I25" s="74">
        <f t="shared" si="2"/>
        <v>0</v>
      </c>
      <c r="J25" s="152" t="s">
        <v>2343</v>
      </c>
      <c r="K25" s="143"/>
      <c r="L25" s="75"/>
      <c r="M25" s="76"/>
      <c r="N25" s="41"/>
      <c r="O25" s="123"/>
    </row>
    <row r="26" spans="1:16" ht="21.95" customHeight="1">
      <c r="A26" s="152" t="s">
        <v>2292</v>
      </c>
      <c r="B26" s="143"/>
      <c r="C26" s="143"/>
      <c r="D26" s="153"/>
      <c r="E26" s="74">
        <f>TRUNC((E4)*$M$26)</f>
        <v>0</v>
      </c>
      <c r="F26" s="74">
        <f>TRUNC((F4)*$M$26)</f>
        <v>0</v>
      </c>
      <c r="G26" s="74">
        <f>TRUNC((G4)*$M$26)</f>
        <v>0</v>
      </c>
      <c r="H26" s="74">
        <f>TRUNC((H4)*$M$26)</f>
        <v>0</v>
      </c>
      <c r="I26" s="74">
        <f t="shared" si="2"/>
        <v>0</v>
      </c>
      <c r="J26" s="152" t="s">
        <v>2293</v>
      </c>
      <c r="K26" s="143"/>
      <c r="L26" s="75"/>
      <c r="M26" s="76">
        <v>0.03</v>
      </c>
      <c r="N26" s="41"/>
      <c r="O26" s="22" t="s">
        <v>2291</v>
      </c>
    </row>
    <row r="27" spans="1:16" ht="21.95" customHeight="1">
      <c r="A27" s="152" t="s">
        <v>2348</v>
      </c>
      <c r="B27" s="143"/>
      <c r="C27" s="143"/>
      <c r="D27" s="153"/>
      <c r="E27" s="74">
        <f>TRUNC((E7+E10+E26)*$M$27)</f>
        <v>0</v>
      </c>
      <c r="F27" s="74">
        <f>TRUNC((F7+F10+F26)*$M$27)</f>
        <v>0</v>
      </c>
      <c r="G27" s="74">
        <f>TRUNC((G7+G10+G26)*$M$27)</f>
        <v>0</v>
      </c>
      <c r="H27" s="74">
        <f>TRUNC((H7+H10+H26)*$M$27)</f>
        <v>0</v>
      </c>
      <c r="I27" s="74">
        <f t="shared" si="2"/>
        <v>0</v>
      </c>
      <c r="J27" s="152" t="s">
        <v>2294</v>
      </c>
      <c r="K27" s="143"/>
      <c r="L27" s="75"/>
      <c r="M27" s="76">
        <v>0.1</v>
      </c>
      <c r="N27" s="41"/>
      <c r="O27" s="22" t="s">
        <v>2291</v>
      </c>
      <c r="P27" s="22"/>
    </row>
    <row r="28" spans="1:16" ht="21.95" customHeight="1">
      <c r="A28" s="152" t="s">
        <v>2349</v>
      </c>
      <c r="B28" s="143"/>
      <c r="C28" s="143"/>
      <c r="D28" s="153"/>
      <c r="E28" s="74">
        <f>'직접공사비-건축(+조경.토목.기계)'!C6</f>
        <v>0</v>
      </c>
      <c r="F28" s="74"/>
      <c r="G28" s="74"/>
      <c r="H28" s="74"/>
      <c r="I28" s="74">
        <f t="shared" si="2"/>
        <v>0</v>
      </c>
      <c r="J28" s="152"/>
      <c r="K28" s="143"/>
      <c r="L28" s="75"/>
      <c r="M28" s="76"/>
      <c r="N28" s="43" t="s">
        <v>2341</v>
      </c>
      <c r="P28" s="22" t="s">
        <v>2353</v>
      </c>
    </row>
    <row r="29" spans="1:16" ht="21.95" customHeight="1">
      <c r="A29" s="163" t="s">
        <v>2358</v>
      </c>
      <c r="B29" s="164"/>
      <c r="C29" s="164"/>
      <c r="D29" s="164"/>
      <c r="E29" s="89">
        <f>ROUNDDOWN('직접공사비-건축(+조경.토목.기계)'!E7,0)</f>
        <v>0</v>
      </c>
      <c r="F29" s="89"/>
      <c r="G29" s="89">
        <f>'직접공사비-건축(+조경.토목.기계)'!E14</f>
        <v>0</v>
      </c>
      <c r="H29" s="89"/>
      <c r="I29" s="89">
        <f t="shared" ref="I29" si="7">SUM(E29:H29)</f>
        <v>0</v>
      </c>
      <c r="J29" s="90"/>
      <c r="K29" s="90"/>
      <c r="L29" s="90"/>
      <c r="M29" s="91"/>
      <c r="N29" s="95"/>
      <c r="O29" s="123"/>
    </row>
    <row r="30" spans="1:16" ht="21.95" customHeight="1">
      <c r="A30" s="152" t="s">
        <v>2357</v>
      </c>
      <c r="B30" s="143"/>
      <c r="C30" s="143"/>
      <c r="D30" s="153"/>
      <c r="E30" s="74"/>
      <c r="F30" s="74"/>
      <c r="G30" s="74"/>
      <c r="H30" s="74">
        <f>'직접공사비-건축(+조경.토목.기계)'!D17</f>
        <v>0</v>
      </c>
      <c r="I30" s="74">
        <f t="shared" ref="I30" si="8">SUM(E30:H30)</f>
        <v>0</v>
      </c>
      <c r="J30" s="152"/>
      <c r="K30" s="143"/>
      <c r="L30" s="75"/>
      <c r="M30" s="76"/>
      <c r="N30" s="95"/>
      <c r="P30" s="22"/>
    </row>
    <row r="31" spans="1:16" ht="21.95" customHeight="1">
      <c r="A31" s="160" t="s">
        <v>2359</v>
      </c>
      <c r="B31" s="161"/>
      <c r="C31" s="161"/>
      <c r="D31" s="162"/>
      <c r="E31" s="84">
        <f>SUM(E4,E26:E30)</f>
        <v>0</v>
      </c>
      <c r="F31" s="84">
        <f>SUM(F4,F26:F30)</f>
        <v>0</v>
      </c>
      <c r="G31" s="84">
        <f>SUM(G4,G26:G30)</f>
        <v>0</v>
      </c>
      <c r="H31" s="84">
        <f>SUM(H4,H26:H30)</f>
        <v>0</v>
      </c>
      <c r="I31" s="84">
        <f t="shared" si="2"/>
        <v>0</v>
      </c>
      <c r="J31" s="85" t="s">
        <v>2363</v>
      </c>
      <c r="K31" s="86"/>
      <c r="L31" s="86"/>
      <c r="M31" s="87"/>
      <c r="N31" s="87"/>
      <c r="O31" s="123"/>
    </row>
    <row r="32" spans="1:16" ht="21.95" customHeight="1">
      <c r="A32" s="152" t="s">
        <v>2360</v>
      </c>
      <c r="B32" s="143"/>
      <c r="C32" s="143"/>
      <c r="D32" s="153"/>
      <c r="E32" s="74">
        <f>TRUNC(E31*$M$32)</f>
        <v>0</v>
      </c>
      <c r="F32" s="74">
        <f>TRUNC(F31*$M$32)</f>
        <v>0</v>
      </c>
      <c r="G32" s="74">
        <f>TRUNC(G31*$M$32)</f>
        <v>0</v>
      </c>
      <c r="H32" s="74">
        <f>TRUNC(H31*$M$32)</f>
        <v>0</v>
      </c>
      <c r="I32" s="74">
        <f t="shared" si="2"/>
        <v>0</v>
      </c>
      <c r="J32" s="88" t="s">
        <v>2365</v>
      </c>
      <c r="K32" s="75"/>
      <c r="L32" s="75"/>
      <c r="M32" s="76">
        <v>0.1</v>
      </c>
      <c r="N32" s="77"/>
      <c r="O32" s="123"/>
    </row>
    <row r="33" spans="1:15" ht="21.95" customHeight="1">
      <c r="A33" s="160" t="s">
        <v>2361</v>
      </c>
      <c r="B33" s="161"/>
      <c r="C33" s="161"/>
      <c r="D33" s="162"/>
      <c r="E33" s="84">
        <f>E31+E32</f>
        <v>0</v>
      </c>
      <c r="F33" s="84">
        <f>F31+F32</f>
        <v>0</v>
      </c>
      <c r="G33" s="84">
        <f t="shared" ref="G33:H33" si="9">G31+G32</f>
        <v>0</v>
      </c>
      <c r="H33" s="84">
        <f t="shared" si="9"/>
        <v>0</v>
      </c>
      <c r="I33" s="84">
        <f t="shared" si="2"/>
        <v>0</v>
      </c>
      <c r="J33" s="85" t="s">
        <v>2364</v>
      </c>
      <c r="K33" s="86"/>
      <c r="L33" s="86"/>
      <c r="M33" s="87"/>
      <c r="N33" s="87"/>
      <c r="O33" s="123"/>
    </row>
    <row r="34" spans="1:15" ht="21.95" customHeight="1">
      <c r="A34" s="163" t="s">
        <v>2362</v>
      </c>
      <c r="B34" s="164"/>
      <c r="C34" s="164"/>
      <c r="D34" s="164"/>
      <c r="E34" s="89">
        <f>'직접공사비-건축(+조경.토목.기계)'!E18</f>
        <v>0</v>
      </c>
      <c r="F34" s="89"/>
      <c r="G34" s="89"/>
      <c r="H34" s="89"/>
      <c r="I34" s="89">
        <f t="shared" si="2"/>
        <v>0</v>
      </c>
      <c r="J34" s="90"/>
      <c r="K34" s="90"/>
      <c r="L34" s="90"/>
      <c r="M34" s="91"/>
      <c r="N34" s="96" t="s">
        <v>2352</v>
      </c>
      <c r="O34" s="123"/>
    </row>
    <row r="35" spans="1:15" ht="21.95" customHeight="1">
      <c r="A35" s="149" t="s">
        <v>2295</v>
      </c>
      <c r="B35" s="150"/>
      <c r="C35" s="150"/>
      <c r="D35" s="150"/>
      <c r="E35" s="92">
        <f>SUM(E33:E34)</f>
        <v>0</v>
      </c>
      <c r="F35" s="92">
        <f>SUM(F33:F34)</f>
        <v>0</v>
      </c>
      <c r="G35" s="92">
        <f>SUM(G33:G34)</f>
        <v>0</v>
      </c>
      <c r="H35" s="92">
        <f>SUM(H33:H34)</f>
        <v>0</v>
      </c>
      <c r="I35" s="92">
        <f t="shared" si="2"/>
        <v>0</v>
      </c>
      <c r="J35" s="93"/>
      <c r="K35" s="93"/>
      <c r="L35" s="93"/>
      <c r="M35" s="65"/>
      <c r="N35" s="94"/>
    </row>
    <row r="36" spans="1:15">
      <c r="C36" s="21" t="s">
        <v>2296</v>
      </c>
      <c r="E36" s="23">
        <f>E6+E8+E11+E28+E24+E25+E29+E30</f>
        <v>0</v>
      </c>
      <c r="F36" s="23">
        <f>F6+F8+F11+F28+F24+F25+F29+F30</f>
        <v>0</v>
      </c>
      <c r="G36" s="23">
        <f>G6+G8+G11+G28+G24+G25+G29+G30</f>
        <v>0</v>
      </c>
      <c r="H36" s="23">
        <f>H6+H8+H11+H28+H24+H25+H29+H30</f>
        <v>0</v>
      </c>
      <c r="I36" s="23">
        <f>I6+I8+I11+I28+I24+I25+I29+I30+I34</f>
        <v>0</v>
      </c>
    </row>
    <row r="37" spans="1:15" ht="14.25">
      <c r="C37" s="21" t="s">
        <v>2297</v>
      </c>
      <c r="D37" s="24"/>
      <c r="E37" s="23">
        <f>'직접공사비-건축(+조경.토목.기계)'!F4</f>
        <v>0</v>
      </c>
      <c r="F37" s="23">
        <f>'직접공사비-건축(+조경.토목.기계)'!F10</f>
        <v>0</v>
      </c>
      <c r="G37" s="23">
        <f>'직접공사비-건축(+조경.토목.기계)'!F12</f>
        <v>0</v>
      </c>
      <c r="H37" s="23">
        <f>'직접공사비-건축(+조경.토목.기계)'!F15</f>
        <v>0</v>
      </c>
      <c r="I37" s="23">
        <f>'직접공사비-건축(+조경.토목.기계)'!F25</f>
        <v>0</v>
      </c>
      <c r="J37" s="25"/>
      <c r="K37" s="25"/>
    </row>
    <row r="38" spans="1:15" ht="14.25">
      <c r="C38" s="21" t="s">
        <v>2298</v>
      </c>
      <c r="D38" s="24"/>
      <c r="E38" s="26">
        <f>E37-E36</f>
        <v>0</v>
      </c>
      <c r="F38" s="26">
        <f>F37-F36</f>
        <v>0</v>
      </c>
      <c r="G38" s="26">
        <f>G37-G36</f>
        <v>0</v>
      </c>
      <c r="H38" s="26">
        <f>H37-H36</f>
        <v>0</v>
      </c>
      <c r="I38" s="26">
        <f>I37-I36</f>
        <v>0</v>
      </c>
      <c r="J38" s="98"/>
      <c r="K38" s="25"/>
    </row>
    <row r="39" spans="1:15" ht="14.25">
      <c r="D39" s="24"/>
      <c r="E39" s="27"/>
      <c r="F39" s="27"/>
      <c r="G39" s="23"/>
      <c r="H39" s="23"/>
      <c r="I39" s="23"/>
      <c r="J39" s="25"/>
      <c r="K39" s="25"/>
    </row>
    <row r="40" spans="1:15">
      <c r="J40" s="23"/>
      <c r="K40" s="23"/>
    </row>
    <row r="41" spans="1:15">
      <c r="J41" s="28"/>
      <c r="K41" s="28"/>
    </row>
    <row r="42" spans="1:15">
      <c r="J42" s="23"/>
      <c r="K42" s="23"/>
    </row>
  </sheetData>
  <mergeCells count="60">
    <mergeCell ref="A35:D35"/>
    <mergeCell ref="A28:D28"/>
    <mergeCell ref="J28:K28"/>
    <mergeCell ref="A31:D31"/>
    <mergeCell ref="A32:D32"/>
    <mergeCell ref="A33:D33"/>
    <mergeCell ref="A34:D34"/>
    <mergeCell ref="A30:D30"/>
    <mergeCell ref="J30:K30"/>
    <mergeCell ref="A29:D29"/>
    <mergeCell ref="A26:D26"/>
    <mergeCell ref="J26:K26"/>
    <mergeCell ref="A27:D27"/>
    <mergeCell ref="J27:K27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19:D19"/>
    <mergeCell ref="J19:K19"/>
    <mergeCell ref="C20:D20"/>
    <mergeCell ref="J20:K20"/>
    <mergeCell ref="C16:D16"/>
    <mergeCell ref="J16:K16"/>
    <mergeCell ref="C17:D17"/>
    <mergeCell ref="J17:K17"/>
    <mergeCell ref="C18:D18"/>
    <mergeCell ref="J18:K18"/>
    <mergeCell ref="C13:D13"/>
    <mergeCell ref="J13:K13"/>
    <mergeCell ref="C14:D14"/>
    <mergeCell ref="J14:K14"/>
    <mergeCell ref="C15:D15"/>
    <mergeCell ref="J15:K15"/>
    <mergeCell ref="C12:D12"/>
    <mergeCell ref="J12:K12"/>
    <mergeCell ref="C5:D5"/>
    <mergeCell ref="C6:D6"/>
    <mergeCell ref="J6:K6"/>
    <mergeCell ref="C7:D7"/>
    <mergeCell ref="C8:D8"/>
    <mergeCell ref="J8:K8"/>
    <mergeCell ref="C9:D9"/>
    <mergeCell ref="J9:K9"/>
    <mergeCell ref="C10:D10"/>
    <mergeCell ref="C11:D11"/>
    <mergeCell ref="J11:K11"/>
    <mergeCell ref="B4:D4"/>
    <mergeCell ref="J4:K4"/>
    <mergeCell ref="A1:N1"/>
    <mergeCell ref="A2:C2"/>
    <mergeCell ref="D2:G2"/>
    <mergeCell ref="A3:D3"/>
    <mergeCell ref="J3:M3"/>
  </mergeCells>
  <phoneticPr fontId="1" type="noConversion"/>
  <pageMargins left="0.78740157480314965" right="0" top="0.39370078740157483" bottom="0.39370078740157483" header="0" footer="0"/>
  <pageSetup paperSize="9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7"/>
  <sheetViews>
    <sheetView view="pageBreakPreview" zoomScaleNormal="70" zoomScaleSheetLayoutView="100" workbookViewId="0">
      <selection activeCell="E19" sqref="E19"/>
    </sheetView>
  </sheetViews>
  <sheetFormatPr defaultRowHeight="23.25" customHeight="1"/>
  <cols>
    <col min="1" max="1" width="15.625" style="16" customWidth="1"/>
    <col min="2" max="2" width="40.625" style="16" customWidth="1"/>
    <col min="3" max="6" width="32.375" style="16" customWidth="1"/>
    <col min="7" max="7" width="27" style="16" customWidth="1"/>
    <col min="8" max="8" width="22.875" style="16" customWidth="1"/>
    <col min="9" max="250" width="9" style="16"/>
    <col min="251" max="251" width="7" style="16" customWidth="1"/>
    <col min="252" max="253" width="13.75" style="16" customWidth="1"/>
    <col min="254" max="254" width="6.375" style="16" customWidth="1"/>
    <col min="255" max="255" width="9" style="16"/>
    <col min="256" max="256" width="17.875" style="16" customWidth="1"/>
    <col min="257" max="257" width="21.5" style="16" customWidth="1"/>
    <col min="258" max="258" width="20" style="16" customWidth="1"/>
    <col min="259" max="259" width="9" style="16"/>
    <col min="260" max="260" width="19.875" style="16" bestFit="1" customWidth="1"/>
    <col min="261" max="261" width="10.25" style="16" bestFit="1" customWidth="1"/>
    <col min="262" max="263" width="9" style="16"/>
    <col min="264" max="264" width="10.25" style="16" bestFit="1" customWidth="1"/>
    <col min="265" max="506" width="9" style="16"/>
    <col min="507" max="507" width="7" style="16" customWidth="1"/>
    <col min="508" max="509" width="13.75" style="16" customWidth="1"/>
    <col min="510" max="510" width="6.375" style="16" customWidth="1"/>
    <col min="511" max="511" width="9" style="16"/>
    <col min="512" max="512" width="17.875" style="16" customWidth="1"/>
    <col min="513" max="513" width="21.5" style="16" customWidth="1"/>
    <col min="514" max="514" width="20" style="16" customWidth="1"/>
    <col min="515" max="515" width="9" style="16"/>
    <col min="516" max="516" width="19.875" style="16" bestFit="1" customWidth="1"/>
    <col min="517" max="517" width="10.25" style="16" bestFit="1" customWidth="1"/>
    <col min="518" max="519" width="9" style="16"/>
    <col min="520" max="520" width="10.25" style="16" bestFit="1" customWidth="1"/>
    <col min="521" max="762" width="9" style="16"/>
    <col min="763" max="763" width="7" style="16" customWidth="1"/>
    <col min="764" max="765" width="13.75" style="16" customWidth="1"/>
    <col min="766" max="766" width="6.375" style="16" customWidth="1"/>
    <col min="767" max="767" width="9" style="16"/>
    <col min="768" max="768" width="17.875" style="16" customWidth="1"/>
    <col min="769" max="769" width="21.5" style="16" customWidth="1"/>
    <col min="770" max="770" width="20" style="16" customWidth="1"/>
    <col min="771" max="771" width="9" style="16"/>
    <col min="772" max="772" width="19.875" style="16" bestFit="1" customWidth="1"/>
    <col min="773" max="773" width="10.25" style="16" bestFit="1" customWidth="1"/>
    <col min="774" max="775" width="9" style="16"/>
    <col min="776" max="776" width="10.25" style="16" bestFit="1" customWidth="1"/>
    <col min="777" max="1018" width="9" style="16"/>
    <col min="1019" max="1019" width="7" style="16" customWidth="1"/>
    <col min="1020" max="1021" width="13.75" style="16" customWidth="1"/>
    <col min="1022" max="1022" width="6.375" style="16" customWidth="1"/>
    <col min="1023" max="1023" width="9" style="16"/>
    <col min="1024" max="1024" width="17.875" style="16" customWidth="1"/>
    <col min="1025" max="1025" width="21.5" style="16" customWidth="1"/>
    <col min="1026" max="1026" width="20" style="16" customWidth="1"/>
    <col min="1027" max="1027" width="9" style="16"/>
    <col min="1028" max="1028" width="19.875" style="16" bestFit="1" customWidth="1"/>
    <col min="1029" max="1029" width="10.25" style="16" bestFit="1" customWidth="1"/>
    <col min="1030" max="1031" width="9" style="16"/>
    <col min="1032" max="1032" width="10.25" style="16" bestFit="1" customWidth="1"/>
    <col min="1033" max="1274" width="9" style="16"/>
    <col min="1275" max="1275" width="7" style="16" customWidth="1"/>
    <col min="1276" max="1277" width="13.75" style="16" customWidth="1"/>
    <col min="1278" max="1278" width="6.375" style="16" customWidth="1"/>
    <col min="1279" max="1279" width="9" style="16"/>
    <col min="1280" max="1280" width="17.875" style="16" customWidth="1"/>
    <col min="1281" max="1281" width="21.5" style="16" customWidth="1"/>
    <col min="1282" max="1282" width="20" style="16" customWidth="1"/>
    <col min="1283" max="1283" width="9" style="16"/>
    <col min="1284" max="1284" width="19.875" style="16" bestFit="1" customWidth="1"/>
    <col min="1285" max="1285" width="10.25" style="16" bestFit="1" customWidth="1"/>
    <col min="1286" max="1287" width="9" style="16"/>
    <col min="1288" max="1288" width="10.25" style="16" bestFit="1" customWidth="1"/>
    <col min="1289" max="1530" width="9" style="16"/>
    <col min="1531" max="1531" width="7" style="16" customWidth="1"/>
    <col min="1532" max="1533" width="13.75" style="16" customWidth="1"/>
    <col min="1534" max="1534" width="6.375" style="16" customWidth="1"/>
    <col min="1535" max="1535" width="9" style="16"/>
    <col min="1536" max="1536" width="17.875" style="16" customWidth="1"/>
    <col min="1537" max="1537" width="21.5" style="16" customWidth="1"/>
    <col min="1538" max="1538" width="20" style="16" customWidth="1"/>
    <col min="1539" max="1539" width="9" style="16"/>
    <col min="1540" max="1540" width="19.875" style="16" bestFit="1" customWidth="1"/>
    <col min="1541" max="1541" width="10.25" style="16" bestFit="1" customWidth="1"/>
    <col min="1542" max="1543" width="9" style="16"/>
    <col min="1544" max="1544" width="10.25" style="16" bestFit="1" customWidth="1"/>
    <col min="1545" max="1786" width="9" style="16"/>
    <col min="1787" max="1787" width="7" style="16" customWidth="1"/>
    <col min="1788" max="1789" width="13.75" style="16" customWidth="1"/>
    <col min="1790" max="1790" width="6.375" style="16" customWidth="1"/>
    <col min="1791" max="1791" width="9" style="16"/>
    <col min="1792" max="1792" width="17.875" style="16" customWidth="1"/>
    <col min="1793" max="1793" width="21.5" style="16" customWidth="1"/>
    <col min="1794" max="1794" width="20" style="16" customWidth="1"/>
    <col min="1795" max="1795" width="9" style="16"/>
    <col min="1796" max="1796" width="19.875" style="16" bestFit="1" customWidth="1"/>
    <col min="1797" max="1797" width="10.25" style="16" bestFit="1" customWidth="1"/>
    <col min="1798" max="1799" width="9" style="16"/>
    <col min="1800" max="1800" width="10.25" style="16" bestFit="1" customWidth="1"/>
    <col min="1801" max="2042" width="9" style="16"/>
    <col min="2043" max="2043" width="7" style="16" customWidth="1"/>
    <col min="2044" max="2045" width="13.75" style="16" customWidth="1"/>
    <col min="2046" max="2046" width="6.375" style="16" customWidth="1"/>
    <col min="2047" max="2047" width="9" style="16"/>
    <col min="2048" max="2048" width="17.875" style="16" customWidth="1"/>
    <col min="2049" max="2049" width="21.5" style="16" customWidth="1"/>
    <col min="2050" max="2050" width="20" style="16" customWidth="1"/>
    <col min="2051" max="2051" width="9" style="16"/>
    <col min="2052" max="2052" width="19.875" style="16" bestFit="1" customWidth="1"/>
    <col min="2053" max="2053" width="10.25" style="16" bestFit="1" customWidth="1"/>
    <col min="2054" max="2055" width="9" style="16"/>
    <col min="2056" max="2056" width="10.25" style="16" bestFit="1" customWidth="1"/>
    <col min="2057" max="2298" width="9" style="16"/>
    <col min="2299" max="2299" width="7" style="16" customWidth="1"/>
    <col min="2300" max="2301" width="13.75" style="16" customWidth="1"/>
    <col min="2302" max="2302" width="6.375" style="16" customWidth="1"/>
    <col min="2303" max="2303" width="9" style="16"/>
    <col min="2304" max="2304" width="17.875" style="16" customWidth="1"/>
    <col min="2305" max="2305" width="21.5" style="16" customWidth="1"/>
    <col min="2306" max="2306" width="20" style="16" customWidth="1"/>
    <col min="2307" max="2307" width="9" style="16"/>
    <col min="2308" max="2308" width="19.875" style="16" bestFit="1" customWidth="1"/>
    <col min="2309" max="2309" width="10.25" style="16" bestFit="1" customWidth="1"/>
    <col min="2310" max="2311" width="9" style="16"/>
    <col min="2312" max="2312" width="10.25" style="16" bestFit="1" customWidth="1"/>
    <col min="2313" max="2554" width="9" style="16"/>
    <col min="2555" max="2555" width="7" style="16" customWidth="1"/>
    <col min="2556" max="2557" width="13.75" style="16" customWidth="1"/>
    <col min="2558" max="2558" width="6.375" style="16" customWidth="1"/>
    <col min="2559" max="2559" width="9" style="16"/>
    <col min="2560" max="2560" width="17.875" style="16" customWidth="1"/>
    <col min="2561" max="2561" width="21.5" style="16" customWidth="1"/>
    <col min="2562" max="2562" width="20" style="16" customWidth="1"/>
    <col min="2563" max="2563" width="9" style="16"/>
    <col min="2564" max="2564" width="19.875" style="16" bestFit="1" customWidth="1"/>
    <col min="2565" max="2565" width="10.25" style="16" bestFit="1" customWidth="1"/>
    <col min="2566" max="2567" width="9" style="16"/>
    <col min="2568" max="2568" width="10.25" style="16" bestFit="1" customWidth="1"/>
    <col min="2569" max="2810" width="9" style="16"/>
    <col min="2811" max="2811" width="7" style="16" customWidth="1"/>
    <col min="2812" max="2813" width="13.75" style="16" customWidth="1"/>
    <col min="2814" max="2814" width="6.375" style="16" customWidth="1"/>
    <col min="2815" max="2815" width="9" style="16"/>
    <col min="2816" max="2816" width="17.875" style="16" customWidth="1"/>
    <col min="2817" max="2817" width="21.5" style="16" customWidth="1"/>
    <col min="2818" max="2818" width="20" style="16" customWidth="1"/>
    <col min="2819" max="2819" width="9" style="16"/>
    <col min="2820" max="2820" width="19.875" style="16" bestFit="1" customWidth="1"/>
    <col min="2821" max="2821" width="10.25" style="16" bestFit="1" customWidth="1"/>
    <col min="2822" max="2823" width="9" style="16"/>
    <col min="2824" max="2824" width="10.25" style="16" bestFit="1" customWidth="1"/>
    <col min="2825" max="3066" width="9" style="16"/>
    <col min="3067" max="3067" width="7" style="16" customWidth="1"/>
    <col min="3068" max="3069" width="13.75" style="16" customWidth="1"/>
    <col min="3070" max="3070" width="6.375" style="16" customWidth="1"/>
    <col min="3071" max="3071" width="9" style="16"/>
    <col min="3072" max="3072" width="17.875" style="16" customWidth="1"/>
    <col min="3073" max="3073" width="21.5" style="16" customWidth="1"/>
    <col min="3074" max="3074" width="20" style="16" customWidth="1"/>
    <col min="3075" max="3075" width="9" style="16"/>
    <col min="3076" max="3076" width="19.875" style="16" bestFit="1" customWidth="1"/>
    <col min="3077" max="3077" width="10.25" style="16" bestFit="1" customWidth="1"/>
    <col min="3078" max="3079" width="9" style="16"/>
    <col min="3080" max="3080" width="10.25" style="16" bestFit="1" customWidth="1"/>
    <col min="3081" max="3322" width="9" style="16"/>
    <col min="3323" max="3323" width="7" style="16" customWidth="1"/>
    <col min="3324" max="3325" width="13.75" style="16" customWidth="1"/>
    <col min="3326" max="3326" width="6.375" style="16" customWidth="1"/>
    <col min="3327" max="3327" width="9" style="16"/>
    <col min="3328" max="3328" width="17.875" style="16" customWidth="1"/>
    <col min="3329" max="3329" width="21.5" style="16" customWidth="1"/>
    <col min="3330" max="3330" width="20" style="16" customWidth="1"/>
    <col min="3331" max="3331" width="9" style="16"/>
    <col min="3332" max="3332" width="19.875" style="16" bestFit="1" customWidth="1"/>
    <col min="3333" max="3333" width="10.25" style="16" bestFit="1" customWidth="1"/>
    <col min="3334" max="3335" width="9" style="16"/>
    <col min="3336" max="3336" width="10.25" style="16" bestFit="1" customWidth="1"/>
    <col min="3337" max="3578" width="9" style="16"/>
    <col min="3579" max="3579" width="7" style="16" customWidth="1"/>
    <col min="3580" max="3581" width="13.75" style="16" customWidth="1"/>
    <col min="3582" max="3582" width="6.375" style="16" customWidth="1"/>
    <col min="3583" max="3583" width="9" style="16"/>
    <col min="3584" max="3584" width="17.875" style="16" customWidth="1"/>
    <col min="3585" max="3585" width="21.5" style="16" customWidth="1"/>
    <col min="3586" max="3586" width="20" style="16" customWidth="1"/>
    <col min="3587" max="3587" width="9" style="16"/>
    <col min="3588" max="3588" width="19.875" style="16" bestFit="1" customWidth="1"/>
    <col min="3589" max="3589" width="10.25" style="16" bestFit="1" customWidth="1"/>
    <col min="3590" max="3591" width="9" style="16"/>
    <col min="3592" max="3592" width="10.25" style="16" bestFit="1" customWidth="1"/>
    <col min="3593" max="3834" width="9" style="16"/>
    <col min="3835" max="3835" width="7" style="16" customWidth="1"/>
    <col min="3836" max="3837" width="13.75" style="16" customWidth="1"/>
    <col min="3838" max="3838" width="6.375" style="16" customWidth="1"/>
    <col min="3839" max="3839" width="9" style="16"/>
    <col min="3840" max="3840" width="17.875" style="16" customWidth="1"/>
    <col min="3841" max="3841" width="21.5" style="16" customWidth="1"/>
    <col min="3842" max="3842" width="20" style="16" customWidth="1"/>
    <col min="3843" max="3843" width="9" style="16"/>
    <col min="3844" max="3844" width="19.875" style="16" bestFit="1" customWidth="1"/>
    <col min="3845" max="3845" width="10.25" style="16" bestFit="1" customWidth="1"/>
    <col min="3846" max="3847" width="9" style="16"/>
    <col min="3848" max="3848" width="10.25" style="16" bestFit="1" customWidth="1"/>
    <col min="3849" max="4090" width="9" style="16"/>
    <col min="4091" max="4091" width="7" style="16" customWidth="1"/>
    <col min="4092" max="4093" width="13.75" style="16" customWidth="1"/>
    <col min="4094" max="4094" width="6.375" style="16" customWidth="1"/>
    <col min="4095" max="4095" width="9" style="16"/>
    <col min="4096" max="4096" width="17.875" style="16" customWidth="1"/>
    <col min="4097" max="4097" width="21.5" style="16" customWidth="1"/>
    <col min="4098" max="4098" width="20" style="16" customWidth="1"/>
    <col min="4099" max="4099" width="9" style="16"/>
    <col min="4100" max="4100" width="19.875" style="16" bestFit="1" customWidth="1"/>
    <col min="4101" max="4101" width="10.25" style="16" bestFit="1" customWidth="1"/>
    <col min="4102" max="4103" width="9" style="16"/>
    <col min="4104" max="4104" width="10.25" style="16" bestFit="1" customWidth="1"/>
    <col min="4105" max="4346" width="9" style="16"/>
    <col min="4347" max="4347" width="7" style="16" customWidth="1"/>
    <col min="4348" max="4349" width="13.75" style="16" customWidth="1"/>
    <col min="4350" max="4350" width="6.375" style="16" customWidth="1"/>
    <col min="4351" max="4351" width="9" style="16"/>
    <col min="4352" max="4352" width="17.875" style="16" customWidth="1"/>
    <col min="4353" max="4353" width="21.5" style="16" customWidth="1"/>
    <col min="4354" max="4354" width="20" style="16" customWidth="1"/>
    <col min="4355" max="4355" width="9" style="16"/>
    <col min="4356" max="4356" width="19.875" style="16" bestFit="1" customWidth="1"/>
    <col min="4357" max="4357" width="10.25" style="16" bestFit="1" customWidth="1"/>
    <col min="4358" max="4359" width="9" style="16"/>
    <col min="4360" max="4360" width="10.25" style="16" bestFit="1" customWidth="1"/>
    <col min="4361" max="4602" width="9" style="16"/>
    <col min="4603" max="4603" width="7" style="16" customWidth="1"/>
    <col min="4604" max="4605" width="13.75" style="16" customWidth="1"/>
    <col min="4606" max="4606" width="6.375" style="16" customWidth="1"/>
    <col min="4607" max="4607" width="9" style="16"/>
    <col min="4608" max="4608" width="17.875" style="16" customWidth="1"/>
    <col min="4609" max="4609" width="21.5" style="16" customWidth="1"/>
    <col min="4610" max="4610" width="20" style="16" customWidth="1"/>
    <col min="4611" max="4611" width="9" style="16"/>
    <col min="4612" max="4612" width="19.875" style="16" bestFit="1" customWidth="1"/>
    <col min="4613" max="4613" width="10.25" style="16" bestFit="1" customWidth="1"/>
    <col min="4614" max="4615" width="9" style="16"/>
    <col min="4616" max="4616" width="10.25" style="16" bestFit="1" customWidth="1"/>
    <col min="4617" max="4858" width="9" style="16"/>
    <col min="4859" max="4859" width="7" style="16" customWidth="1"/>
    <col min="4860" max="4861" width="13.75" style="16" customWidth="1"/>
    <col min="4862" max="4862" width="6.375" style="16" customWidth="1"/>
    <col min="4863" max="4863" width="9" style="16"/>
    <col min="4864" max="4864" width="17.875" style="16" customWidth="1"/>
    <col min="4865" max="4865" width="21.5" style="16" customWidth="1"/>
    <col min="4866" max="4866" width="20" style="16" customWidth="1"/>
    <col min="4867" max="4867" width="9" style="16"/>
    <col min="4868" max="4868" width="19.875" style="16" bestFit="1" customWidth="1"/>
    <col min="4869" max="4869" width="10.25" style="16" bestFit="1" customWidth="1"/>
    <col min="4870" max="4871" width="9" style="16"/>
    <col min="4872" max="4872" width="10.25" style="16" bestFit="1" customWidth="1"/>
    <col min="4873" max="5114" width="9" style="16"/>
    <col min="5115" max="5115" width="7" style="16" customWidth="1"/>
    <col min="5116" max="5117" width="13.75" style="16" customWidth="1"/>
    <col min="5118" max="5118" width="6.375" style="16" customWidth="1"/>
    <col min="5119" max="5119" width="9" style="16"/>
    <col min="5120" max="5120" width="17.875" style="16" customWidth="1"/>
    <col min="5121" max="5121" width="21.5" style="16" customWidth="1"/>
    <col min="5122" max="5122" width="20" style="16" customWidth="1"/>
    <col min="5123" max="5123" width="9" style="16"/>
    <col min="5124" max="5124" width="19.875" style="16" bestFit="1" customWidth="1"/>
    <col min="5125" max="5125" width="10.25" style="16" bestFit="1" customWidth="1"/>
    <col min="5126" max="5127" width="9" style="16"/>
    <col min="5128" max="5128" width="10.25" style="16" bestFit="1" customWidth="1"/>
    <col min="5129" max="5370" width="9" style="16"/>
    <col min="5371" max="5371" width="7" style="16" customWidth="1"/>
    <col min="5372" max="5373" width="13.75" style="16" customWidth="1"/>
    <col min="5374" max="5374" width="6.375" style="16" customWidth="1"/>
    <col min="5375" max="5375" width="9" style="16"/>
    <col min="5376" max="5376" width="17.875" style="16" customWidth="1"/>
    <col min="5377" max="5377" width="21.5" style="16" customWidth="1"/>
    <col min="5378" max="5378" width="20" style="16" customWidth="1"/>
    <col min="5379" max="5379" width="9" style="16"/>
    <col min="5380" max="5380" width="19.875" style="16" bestFit="1" customWidth="1"/>
    <col min="5381" max="5381" width="10.25" style="16" bestFit="1" customWidth="1"/>
    <col min="5382" max="5383" width="9" style="16"/>
    <col min="5384" max="5384" width="10.25" style="16" bestFit="1" customWidth="1"/>
    <col min="5385" max="5626" width="9" style="16"/>
    <col min="5627" max="5627" width="7" style="16" customWidth="1"/>
    <col min="5628" max="5629" width="13.75" style="16" customWidth="1"/>
    <col min="5630" max="5630" width="6.375" style="16" customWidth="1"/>
    <col min="5631" max="5631" width="9" style="16"/>
    <col min="5632" max="5632" width="17.875" style="16" customWidth="1"/>
    <col min="5633" max="5633" width="21.5" style="16" customWidth="1"/>
    <col min="5634" max="5634" width="20" style="16" customWidth="1"/>
    <col min="5635" max="5635" width="9" style="16"/>
    <col min="5636" max="5636" width="19.875" style="16" bestFit="1" customWidth="1"/>
    <col min="5637" max="5637" width="10.25" style="16" bestFit="1" customWidth="1"/>
    <col min="5638" max="5639" width="9" style="16"/>
    <col min="5640" max="5640" width="10.25" style="16" bestFit="1" customWidth="1"/>
    <col min="5641" max="5882" width="9" style="16"/>
    <col min="5883" max="5883" width="7" style="16" customWidth="1"/>
    <col min="5884" max="5885" width="13.75" style="16" customWidth="1"/>
    <col min="5886" max="5886" width="6.375" style="16" customWidth="1"/>
    <col min="5887" max="5887" width="9" style="16"/>
    <col min="5888" max="5888" width="17.875" style="16" customWidth="1"/>
    <col min="5889" max="5889" width="21.5" style="16" customWidth="1"/>
    <col min="5890" max="5890" width="20" style="16" customWidth="1"/>
    <col min="5891" max="5891" width="9" style="16"/>
    <col min="5892" max="5892" width="19.875" style="16" bestFit="1" customWidth="1"/>
    <col min="5893" max="5893" width="10.25" style="16" bestFit="1" customWidth="1"/>
    <col min="5894" max="5895" width="9" style="16"/>
    <col min="5896" max="5896" width="10.25" style="16" bestFit="1" customWidth="1"/>
    <col min="5897" max="6138" width="9" style="16"/>
    <col min="6139" max="6139" width="7" style="16" customWidth="1"/>
    <col min="6140" max="6141" width="13.75" style="16" customWidth="1"/>
    <col min="6142" max="6142" width="6.375" style="16" customWidth="1"/>
    <col min="6143" max="6143" width="9" style="16"/>
    <col min="6144" max="6144" width="17.875" style="16" customWidth="1"/>
    <col min="6145" max="6145" width="21.5" style="16" customWidth="1"/>
    <col min="6146" max="6146" width="20" style="16" customWidth="1"/>
    <col min="6147" max="6147" width="9" style="16"/>
    <col min="6148" max="6148" width="19.875" style="16" bestFit="1" customWidth="1"/>
    <col min="6149" max="6149" width="10.25" style="16" bestFit="1" customWidth="1"/>
    <col min="6150" max="6151" width="9" style="16"/>
    <col min="6152" max="6152" width="10.25" style="16" bestFit="1" customWidth="1"/>
    <col min="6153" max="6394" width="9" style="16"/>
    <col min="6395" max="6395" width="7" style="16" customWidth="1"/>
    <col min="6396" max="6397" width="13.75" style="16" customWidth="1"/>
    <col min="6398" max="6398" width="6.375" style="16" customWidth="1"/>
    <col min="6399" max="6399" width="9" style="16"/>
    <col min="6400" max="6400" width="17.875" style="16" customWidth="1"/>
    <col min="6401" max="6401" width="21.5" style="16" customWidth="1"/>
    <col min="6402" max="6402" width="20" style="16" customWidth="1"/>
    <col min="6403" max="6403" width="9" style="16"/>
    <col min="6404" max="6404" width="19.875" style="16" bestFit="1" customWidth="1"/>
    <col min="6405" max="6405" width="10.25" style="16" bestFit="1" customWidth="1"/>
    <col min="6406" max="6407" width="9" style="16"/>
    <col min="6408" max="6408" width="10.25" style="16" bestFit="1" customWidth="1"/>
    <col min="6409" max="6650" width="9" style="16"/>
    <col min="6651" max="6651" width="7" style="16" customWidth="1"/>
    <col min="6652" max="6653" width="13.75" style="16" customWidth="1"/>
    <col min="6654" max="6654" width="6.375" style="16" customWidth="1"/>
    <col min="6655" max="6655" width="9" style="16"/>
    <col min="6656" max="6656" width="17.875" style="16" customWidth="1"/>
    <col min="6657" max="6657" width="21.5" style="16" customWidth="1"/>
    <col min="6658" max="6658" width="20" style="16" customWidth="1"/>
    <col min="6659" max="6659" width="9" style="16"/>
    <col min="6660" max="6660" width="19.875" style="16" bestFit="1" customWidth="1"/>
    <col min="6661" max="6661" width="10.25" style="16" bestFit="1" customWidth="1"/>
    <col min="6662" max="6663" width="9" style="16"/>
    <col min="6664" max="6664" width="10.25" style="16" bestFit="1" customWidth="1"/>
    <col min="6665" max="6906" width="9" style="16"/>
    <col min="6907" max="6907" width="7" style="16" customWidth="1"/>
    <col min="6908" max="6909" width="13.75" style="16" customWidth="1"/>
    <col min="6910" max="6910" width="6.375" style="16" customWidth="1"/>
    <col min="6911" max="6911" width="9" style="16"/>
    <col min="6912" max="6912" width="17.875" style="16" customWidth="1"/>
    <col min="6913" max="6913" width="21.5" style="16" customWidth="1"/>
    <col min="6914" max="6914" width="20" style="16" customWidth="1"/>
    <col min="6915" max="6915" width="9" style="16"/>
    <col min="6916" max="6916" width="19.875" style="16" bestFit="1" customWidth="1"/>
    <col min="6917" max="6917" width="10.25" style="16" bestFit="1" customWidth="1"/>
    <col min="6918" max="6919" width="9" style="16"/>
    <col min="6920" max="6920" width="10.25" style="16" bestFit="1" customWidth="1"/>
    <col min="6921" max="7162" width="9" style="16"/>
    <col min="7163" max="7163" width="7" style="16" customWidth="1"/>
    <col min="7164" max="7165" width="13.75" style="16" customWidth="1"/>
    <col min="7166" max="7166" width="6.375" style="16" customWidth="1"/>
    <col min="7167" max="7167" width="9" style="16"/>
    <col min="7168" max="7168" width="17.875" style="16" customWidth="1"/>
    <col min="7169" max="7169" width="21.5" style="16" customWidth="1"/>
    <col min="7170" max="7170" width="20" style="16" customWidth="1"/>
    <col min="7171" max="7171" width="9" style="16"/>
    <col min="7172" max="7172" width="19.875" style="16" bestFit="1" customWidth="1"/>
    <col min="7173" max="7173" width="10.25" style="16" bestFit="1" customWidth="1"/>
    <col min="7174" max="7175" width="9" style="16"/>
    <col min="7176" max="7176" width="10.25" style="16" bestFit="1" customWidth="1"/>
    <col min="7177" max="7418" width="9" style="16"/>
    <col min="7419" max="7419" width="7" style="16" customWidth="1"/>
    <col min="7420" max="7421" width="13.75" style="16" customWidth="1"/>
    <col min="7422" max="7422" width="6.375" style="16" customWidth="1"/>
    <col min="7423" max="7423" width="9" style="16"/>
    <col min="7424" max="7424" width="17.875" style="16" customWidth="1"/>
    <col min="7425" max="7425" width="21.5" style="16" customWidth="1"/>
    <col min="7426" max="7426" width="20" style="16" customWidth="1"/>
    <col min="7427" max="7427" width="9" style="16"/>
    <col min="7428" max="7428" width="19.875" style="16" bestFit="1" customWidth="1"/>
    <col min="7429" max="7429" width="10.25" style="16" bestFit="1" customWidth="1"/>
    <col min="7430" max="7431" width="9" style="16"/>
    <col min="7432" max="7432" width="10.25" style="16" bestFit="1" customWidth="1"/>
    <col min="7433" max="7674" width="9" style="16"/>
    <col min="7675" max="7675" width="7" style="16" customWidth="1"/>
    <col min="7676" max="7677" width="13.75" style="16" customWidth="1"/>
    <col min="7678" max="7678" width="6.375" style="16" customWidth="1"/>
    <col min="7679" max="7679" width="9" style="16"/>
    <col min="7680" max="7680" width="17.875" style="16" customWidth="1"/>
    <col min="7681" max="7681" width="21.5" style="16" customWidth="1"/>
    <col min="7682" max="7682" width="20" style="16" customWidth="1"/>
    <col min="7683" max="7683" width="9" style="16"/>
    <col min="7684" max="7684" width="19.875" style="16" bestFit="1" customWidth="1"/>
    <col min="7685" max="7685" width="10.25" style="16" bestFit="1" customWidth="1"/>
    <col min="7686" max="7687" width="9" style="16"/>
    <col min="7688" max="7688" width="10.25" style="16" bestFit="1" customWidth="1"/>
    <col min="7689" max="7930" width="9" style="16"/>
    <col min="7931" max="7931" width="7" style="16" customWidth="1"/>
    <col min="7932" max="7933" width="13.75" style="16" customWidth="1"/>
    <col min="7934" max="7934" width="6.375" style="16" customWidth="1"/>
    <col min="7935" max="7935" width="9" style="16"/>
    <col min="7936" max="7936" width="17.875" style="16" customWidth="1"/>
    <col min="7937" max="7937" width="21.5" style="16" customWidth="1"/>
    <col min="7938" max="7938" width="20" style="16" customWidth="1"/>
    <col min="7939" max="7939" width="9" style="16"/>
    <col min="7940" max="7940" width="19.875" style="16" bestFit="1" customWidth="1"/>
    <col min="7941" max="7941" width="10.25" style="16" bestFit="1" customWidth="1"/>
    <col min="7942" max="7943" width="9" style="16"/>
    <col min="7944" max="7944" width="10.25" style="16" bestFit="1" customWidth="1"/>
    <col min="7945" max="8186" width="9" style="16"/>
    <col min="8187" max="8187" width="7" style="16" customWidth="1"/>
    <col min="8188" max="8189" width="13.75" style="16" customWidth="1"/>
    <col min="8190" max="8190" width="6.375" style="16" customWidth="1"/>
    <col min="8191" max="8191" width="9" style="16"/>
    <col min="8192" max="8192" width="17.875" style="16" customWidth="1"/>
    <col min="8193" max="8193" width="21.5" style="16" customWidth="1"/>
    <col min="8194" max="8194" width="20" style="16" customWidth="1"/>
    <col min="8195" max="8195" width="9" style="16"/>
    <col min="8196" max="8196" width="19.875" style="16" bestFit="1" customWidth="1"/>
    <col min="8197" max="8197" width="10.25" style="16" bestFit="1" customWidth="1"/>
    <col min="8198" max="8199" width="9" style="16"/>
    <col min="8200" max="8200" width="10.25" style="16" bestFit="1" customWidth="1"/>
    <col min="8201" max="8442" width="9" style="16"/>
    <col min="8443" max="8443" width="7" style="16" customWidth="1"/>
    <col min="8444" max="8445" width="13.75" style="16" customWidth="1"/>
    <col min="8446" max="8446" width="6.375" style="16" customWidth="1"/>
    <col min="8447" max="8447" width="9" style="16"/>
    <col min="8448" max="8448" width="17.875" style="16" customWidth="1"/>
    <col min="8449" max="8449" width="21.5" style="16" customWidth="1"/>
    <col min="8450" max="8450" width="20" style="16" customWidth="1"/>
    <col min="8451" max="8451" width="9" style="16"/>
    <col min="8452" max="8452" width="19.875" style="16" bestFit="1" customWidth="1"/>
    <col min="8453" max="8453" width="10.25" style="16" bestFit="1" customWidth="1"/>
    <col min="8454" max="8455" width="9" style="16"/>
    <col min="8456" max="8456" width="10.25" style="16" bestFit="1" customWidth="1"/>
    <col min="8457" max="8698" width="9" style="16"/>
    <col min="8699" max="8699" width="7" style="16" customWidth="1"/>
    <col min="8700" max="8701" width="13.75" style="16" customWidth="1"/>
    <col min="8702" max="8702" width="6.375" style="16" customWidth="1"/>
    <col min="8703" max="8703" width="9" style="16"/>
    <col min="8704" max="8704" width="17.875" style="16" customWidth="1"/>
    <col min="8705" max="8705" width="21.5" style="16" customWidth="1"/>
    <col min="8706" max="8706" width="20" style="16" customWidth="1"/>
    <col min="8707" max="8707" width="9" style="16"/>
    <col min="8708" max="8708" width="19.875" style="16" bestFit="1" customWidth="1"/>
    <col min="8709" max="8709" width="10.25" style="16" bestFit="1" customWidth="1"/>
    <col min="8710" max="8711" width="9" style="16"/>
    <col min="8712" max="8712" width="10.25" style="16" bestFit="1" customWidth="1"/>
    <col min="8713" max="8954" width="9" style="16"/>
    <col min="8955" max="8955" width="7" style="16" customWidth="1"/>
    <col min="8956" max="8957" width="13.75" style="16" customWidth="1"/>
    <col min="8958" max="8958" width="6.375" style="16" customWidth="1"/>
    <col min="8959" max="8959" width="9" style="16"/>
    <col min="8960" max="8960" width="17.875" style="16" customWidth="1"/>
    <col min="8961" max="8961" width="21.5" style="16" customWidth="1"/>
    <col min="8962" max="8962" width="20" style="16" customWidth="1"/>
    <col min="8963" max="8963" width="9" style="16"/>
    <col min="8964" max="8964" width="19.875" style="16" bestFit="1" customWidth="1"/>
    <col min="8965" max="8965" width="10.25" style="16" bestFit="1" customWidth="1"/>
    <col min="8966" max="8967" width="9" style="16"/>
    <col min="8968" max="8968" width="10.25" style="16" bestFit="1" customWidth="1"/>
    <col min="8969" max="9210" width="9" style="16"/>
    <col min="9211" max="9211" width="7" style="16" customWidth="1"/>
    <col min="9212" max="9213" width="13.75" style="16" customWidth="1"/>
    <col min="9214" max="9214" width="6.375" style="16" customWidth="1"/>
    <col min="9215" max="9215" width="9" style="16"/>
    <col min="9216" max="9216" width="17.875" style="16" customWidth="1"/>
    <col min="9217" max="9217" width="21.5" style="16" customWidth="1"/>
    <col min="9218" max="9218" width="20" style="16" customWidth="1"/>
    <col min="9219" max="9219" width="9" style="16"/>
    <col min="9220" max="9220" width="19.875" style="16" bestFit="1" customWidth="1"/>
    <col min="9221" max="9221" width="10.25" style="16" bestFit="1" customWidth="1"/>
    <col min="9222" max="9223" width="9" style="16"/>
    <col min="9224" max="9224" width="10.25" style="16" bestFit="1" customWidth="1"/>
    <col min="9225" max="9466" width="9" style="16"/>
    <col min="9467" max="9467" width="7" style="16" customWidth="1"/>
    <col min="9468" max="9469" width="13.75" style="16" customWidth="1"/>
    <col min="9470" max="9470" width="6.375" style="16" customWidth="1"/>
    <col min="9471" max="9471" width="9" style="16"/>
    <col min="9472" max="9472" width="17.875" style="16" customWidth="1"/>
    <col min="9473" max="9473" width="21.5" style="16" customWidth="1"/>
    <col min="9474" max="9474" width="20" style="16" customWidth="1"/>
    <col min="9475" max="9475" width="9" style="16"/>
    <col min="9476" max="9476" width="19.875" style="16" bestFit="1" customWidth="1"/>
    <col min="9477" max="9477" width="10.25" style="16" bestFit="1" customWidth="1"/>
    <col min="9478" max="9479" width="9" style="16"/>
    <col min="9480" max="9480" width="10.25" style="16" bestFit="1" customWidth="1"/>
    <col min="9481" max="9722" width="9" style="16"/>
    <col min="9723" max="9723" width="7" style="16" customWidth="1"/>
    <col min="9724" max="9725" width="13.75" style="16" customWidth="1"/>
    <col min="9726" max="9726" width="6.375" style="16" customWidth="1"/>
    <col min="9727" max="9727" width="9" style="16"/>
    <col min="9728" max="9728" width="17.875" style="16" customWidth="1"/>
    <col min="9729" max="9729" width="21.5" style="16" customWidth="1"/>
    <col min="9730" max="9730" width="20" style="16" customWidth="1"/>
    <col min="9731" max="9731" width="9" style="16"/>
    <col min="9732" max="9732" width="19.875" style="16" bestFit="1" customWidth="1"/>
    <col min="9733" max="9733" width="10.25" style="16" bestFit="1" customWidth="1"/>
    <col min="9734" max="9735" width="9" style="16"/>
    <col min="9736" max="9736" width="10.25" style="16" bestFit="1" customWidth="1"/>
    <col min="9737" max="9978" width="9" style="16"/>
    <col min="9979" max="9979" width="7" style="16" customWidth="1"/>
    <col min="9980" max="9981" width="13.75" style="16" customWidth="1"/>
    <col min="9982" max="9982" width="6.375" style="16" customWidth="1"/>
    <col min="9983" max="9983" width="9" style="16"/>
    <col min="9984" max="9984" width="17.875" style="16" customWidth="1"/>
    <col min="9985" max="9985" width="21.5" style="16" customWidth="1"/>
    <col min="9986" max="9986" width="20" style="16" customWidth="1"/>
    <col min="9987" max="9987" width="9" style="16"/>
    <col min="9988" max="9988" width="19.875" style="16" bestFit="1" customWidth="1"/>
    <col min="9989" max="9989" width="10.25" style="16" bestFit="1" customWidth="1"/>
    <col min="9990" max="9991" width="9" style="16"/>
    <col min="9992" max="9992" width="10.25" style="16" bestFit="1" customWidth="1"/>
    <col min="9993" max="10234" width="9" style="16"/>
    <col min="10235" max="10235" width="7" style="16" customWidth="1"/>
    <col min="10236" max="10237" width="13.75" style="16" customWidth="1"/>
    <col min="10238" max="10238" width="6.375" style="16" customWidth="1"/>
    <col min="10239" max="10239" width="9" style="16"/>
    <col min="10240" max="10240" width="17.875" style="16" customWidth="1"/>
    <col min="10241" max="10241" width="21.5" style="16" customWidth="1"/>
    <col min="10242" max="10242" width="20" style="16" customWidth="1"/>
    <col min="10243" max="10243" width="9" style="16"/>
    <col min="10244" max="10244" width="19.875" style="16" bestFit="1" customWidth="1"/>
    <col min="10245" max="10245" width="10.25" style="16" bestFit="1" customWidth="1"/>
    <col min="10246" max="10247" width="9" style="16"/>
    <col min="10248" max="10248" width="10.25" style="16" bestFit="1" customWidth="1"/>
    <col min="10249" max="10490" width="9" style="16"/>
    <col min="10491" max="10491" width="7" style="16" customWidth="1"/>
    <col min="10492" max="10493" width="13.75" style="16" customWidth="1"/>
    <col min="10494" max="10494" width="6.375" style="16" customWidth="1"/>
    <col min="10495" max="10495" width="9" style="16"/>
    <col min="10496" max="10496" width="17.875" style="16" customWidth="1"/>
    <col min="10497" max="10497" width="21.5" style="16" customWidth="1"/>
    <col min="10498" max="10498" width="20" style="16" customWidth="1"/>
    <col min="10499" max="10499" width="9" style="16"/>
    <col min="10500" max="10500" width="19.875" style="16" bestFit="1" customWidth="1"/>
    <col min="10501" max="10501" width="10.25" style="16" bestFit="1" customWidth="1"/>
    <col min="10502" max="10503" width="9" style="16"/>
    <col min="10504" max="10504" width="10.25" style="16" bestFit="1" customWidth="1"/>
    <col min="10505" max="10746" width="9" style="16"/>
    <col min="10747" max="10747" width="7" style="16" customWidth="1"/>
    <col min="10748" max="10749" width="13.75" style="16" customWidth="1"/>
    <col min="10750" max="10750" width="6.375" style="16" customWidth="1"/>
    <col min="10751" max="10751" width="9" style="16"/>
    <col min="10752" max="10752" width="17.875" style="16" customWidth="1"/>
    <col min="10753" max="10753" width="21.5" style="16" customWidth="1"/>
    <col min="10754" max="10754" width="20" style="16" customWidth="1"/>
    <col min="10755" max="10755" width="9" style="16"/>
    <col min="10756" max="10756" width="19.875" style="16" bestFit="1" customWidth="1"/>
    <col min="10757" max="10757" width="10.25" style="16" bestFit="1" customWidth="1"/>
    <col min="10758" max="10759" width="9" style="16"/>
    <col min="10760" max="10760" width="10.25" style="16" bestFit="1" customWidth="1"/>
    <col min="10761" max="11002" width="9" style="16"/>
    <col min="11003" max="11003" width="7" style="16" customWidth="1"/>
    <col min="11004" max="11005" width="13.75" style="16" customWidth="1"/>
    <col min="11006" max="11006" width="6.375" style="16" customWidth="1"/>
    <col min="11007" max="11007" width="9" style="16"/>
    <col min="11008" max="11008" width="17.875" style="16" customWidth="1"/>
    <col min="11009" max="11009" width="21.5" style="16" customWidth="1"/>
    <col min="11010" max="11010" width="20" style="16" customWidth="1"/>
    <col min="11011" max="11011" width="9" style="16"/>
    <col min="11012" max="11012" width="19.875" style="16" bestFit="1" customWidth="1"/>
    <col min="11013" max="11013" width="10.25" style="16" bestFit="1" customWidth="1"/>
    <col min="11014" max="11015" width="9" style="16"/>
    <col min="11016" max="11016" width="10.25" style="16" bestFit="1" customWidth="1"/>
    <col min="11017" max="11258" width="9" style="16"/>
    <col min="11259" max="11259" width="7" style="16" customWidth="1"/>
    <col min="11260" max="11261" width="13.75" style="16" customWidth="1"/>
    <col min="11262" max="11262" width="6.375" style="16" customWidth="1"/>
    <col min="11263" max="11263" width="9" style="16"/>
    <col min="11264" max="11264" width="17.875" style="16" customWidth="1"/>
    <col min="11265" max="11265" width="21.5" style="16" customWidth="1"/>
    <col min="11266" max="11266" width="20" style="16" customWidth="1"/>
    <col min="11267" max="11267" width="9" style="16"/>
    <col min="11268" max="11268" width="19.875" style="16" bestFit="1" customWidth="1"/>
    <col min="11269" max="11269" width="10.25" style="16" bestFit="1" customWidth="1"/>
    <col min="11270" max="11271" width="9" style="16"/>
    <col min="11272" max="11272" width="10.25" style="16" bestFit="1" customWidth="1"/>
    <col min="11273" max="11514" width="9" style="16"/>
    <col min="11515" max="11515" width="7" style="16" customWidth="1"/>
    <col min="11516" max="11517" width="13.75" style="16" customWidth="1"/>
    <col min="11518" max="11518" width="6.375" style="16" customWidth="1"/>
    <col min="11519" max="11519" width="9" style="16"/>
    <col min="11520" max="11520" width="17.875" style="16" customWidth="1"/>
    <col min="11521" max="11521" width="21.5" style="16" customWidth="1"/>
    <col min="11522" max="11522" width="20" style="16" customWidth="1"/>
    <col min="11523" max="11523" width="9" style="16"/>
    <col min="11524" max="11524" width="19.875" style="16" bestFit="1" customWidth="1"/>
    <col min="11525" max="11525" width="10.25" style="16" bestFit="1" customWidth="1"/>
    <col min="11526" max="11527" width="9" style="16"/>
    <col min="11528" max="11528" width="10.25" style="16" bestFit="1" customWidth="1"/>
    <col min="11529" max="11770" width="9" style="16"/>
    <col min="11771" max="11771" width="7" style="16" customWidth="1"/>
    <col min="11772" max="11773" width="13.75" style="16" customWidth="1"/>
    <col min="11774" max="11774" width="6.375" style="16" customWidth="1"/>
    <col min="11775" max="11775" width="9" style="16"/>
    <col min="11776" max="11776" width="17.875" style="16" customWidth="1"/>
    <col min="11777" max="11777" width="21.5" style="16" customWidth="1"/>
    <col min="11778" max="11778" width="20" style="16" customWidth="1"/>
    <col min="11779" max="11779" width="9" style="16"/>
    <col min="11780" max="11780" width="19.875" style="16" bestFit="1" customWidth="1"/>
    <col min="11781" max="11781" width="10.25" style="16" bestFit="1" customWidth="1"/>
    <col min="11782" max="11783" width="9" style="16"/>
    <col min="11784" max="11784" width="10.25" style="16" bestFit="1" customWidth="1"/>
    <col min="11785" max="12026" width="9" style="16"/>
    <col min="12027" max="12027" width="7" style="16" customWidth="1"/>
    <col min="12028" max="12029" width="13.75" style="16" customWidth="1"/>
    <col min="12030" max="12030" width="6.375" style="16" customWidth="1"/>
    <col min="12031" max="12031" width="9" style="16"/>
    <col min="12032" max="12032" width="17.875" style="16" customWidth="1"/>
    <col min="12033" max="12033" width="21.5" style="16" customWidth="1"/>
    <col min="12034" max="12034" width="20" style="16" customWidth="1"/>
    <col min="12035" max="12035" width="9" style="16"/>
    <col min="12036" max="12036" width="19.875" style="16" bestFit="1" customWidth="1"/>
    <col min="12037" max="12037" width="10.25" style="16" bestFit="1" customWidth="1"/>
    <col min="12038" max="12039" width="9" style="16"/>
    <col min="12040" max="12040" width="10.25" style="16" bestFit="1" customWidth="1"/>
    <col min="12041" max="12282" width="9" style="16"/>
    <col min="12283" max="12283" width="7" style="16" customWidth="1"/>
    <col min="12284" max="12285" width="13.75" style="16" customWidth="1"/>
    <col min="12286" max="12286" width="6.375" style="16" customWidth="1"/>
    <col min="12287" max="12287" width="9" style="16"/>
    <col min="12288" max="12288" width="17.875" style="16" customWidth="1"/>
    <col min="12289" max="12289" width="21.5" style="16" customWidth="1"/>
    <col min="12290" max="12290" width="20" style="16" customWidth="1"/>
    <col min="12291" max="12291" width="9" style="16"/>
    <col min="12292" max="12292" width="19.875" style="16" bestFit="1" customWidth="1"/>
    <col min="12293" max="12293" width="10.25" style="16" bestFit="1" customWidth="1"/>
    <col min="12294" max="12295" width="9" style="16"/>
    <col min="12296" max="12296" width="10.25" style="16" bestFit="1" customWidth="1"/>
    <col min="12297" max="12538" width="9" style="16"/>
    <col min="12539" max="12539" width="7" style="16" customWidth="1"/>
    <col min="12540" max="12541" width="13.75" style="16" customWidth="1"/>
    <col min="12542" max="12542" width="6.375" style="16" customWidth="1"/>
    <col min="12543" max="12543" width="9" style="16"/>
    <col min="12544" max="12544" width="17.875" style="16" customWidth="1"/>
    <col min="12545" max="12545" width="21.5" style="16" customWidth="1"/>
    <col min="12546" max="12546" width="20" style="16" customWidth="1"/>
    <col min="12547" max="12547" width="9" style="16"/>
    <col min="12548" max="12548" width="19.875" style="16" bestFit="1" customWidth="1"/>
    <col min="12549" max="12549" width="10.25" style="16" bestFit="1" customWidth="1"/>
    <col min="12550" max="12551" width="9" style="16"/>
    <col min="12552" max="12552" width="10.25" style="16" bestFit="1" customWidth="1"/>
    <col min="12553" max="12794" width="9" style="16"/>
    <col min="12795" max="12795" width="7" style="16" customWidth="1"/>
    <col min="12796" max="12797" width="13.75" style="16" customWidth="1"/>
    <col min="12798" max="12798" width="6.375" style="16" customWidth="1"/>
    <col min="12799" max="12799" width="9" style="16"/>
    <col min="12800" max="12800" width="17.875" style="16" customWidth="1"/>
    <col min="12801" max="12801" width="21.5" style="16" customWidth="1"/>
    <col min="12802" max="12802" width="20" style="16" customWidth="1"/>
    <col min="12803" max="12803" width="9" style="16"/>
    <col min="12804" max="12804" width="19.875" style="16" bestFit="1" customWidth="1"/>
    <col min="12805" max="12805" width="10.25" style="16" bestFit="1" customWidth="1"/>
    <col min="12806" max="12807" width="9" style="16"/>
    <col min="12808" max="12808" width="10.25" style="16" bestFit="1" customWidth="1"/>
    <col min="12809" max="13050" width="9" style="16"/>
    <col min="13051" max="13051" width="7" style="16" customWidth="1"/>
    <col min="13052" max="13053" width="13.75" style="16" customWidth="1"/>
    <col min="13054" max="13054" width="6.375" style="16" customWidth="1"/>
    <col min="13055" max="13055" width="9" style="16"/>
    <col min="13056" max="13056" width="17.875" style="16" customWidth="1"/>
    <col min="13057" max="13057" width="21.5" style="16" customWidth="1"/>
    <col min="13058" max="13058" width="20" style="16" customWidth="1"/>
    <col min="13059" max="13059" width="9" style="16"/>
    <col min="13060" max="13060" width="19.875" style="16" bestFit="1" customWidth="1"/>
    <col min="13061" max="13061" width="10.25" style="16" bestFit="1" customWidth="1"/>
    <col min="13062" max="13063" width="9" style="16"/>
    <col min="13064" max="13064" width="10.25" style="16" bestFit="1" customWidth="1"/>
    <col min="13065" max="13306" width="9" style="16"/>
    <col min="13307" max="13307" width="7" style="16" customWidth="1"/>
    <col min="13308" max="13309" width="13.75" style="16" customWidth="1"/>
    <col min="13310" max="13310" width="6.375" style="16" customWidth="1"/>
    <col min="13311" max="13311" width="9" style="16"/>
    <col min="13312" max="13312" width="17.875" style="16" customWidth="1"/>
    <col min="13313" max="13313" width="21.5" style="16" customWidth="1"/>
    <col min="13314" max="13314" width="20" style="16" customWidth="1"/>
    <col min="13315" max="13315" width="9" style="16"/>
    <col min="13316" max="13316" width="19.875" style="16" bestFit="1" customWidth="1"/>
    <col min="13317" max="13317" width="10.25" style="16" bestFit="1" customWidth="1"/>
    <col min="13318" max="13319" width="9" style="16"/>
    <col min="13320" max="13320" width="10.25" style="16" bestFit="1" customWidth="1"/>
    <col min="13321" max="13562" width="9" style="16"/>
    <col min="13563" max="13563" width="7" style="16" customWidth="1"/>
    <col min="13564" max="13565" width="13.75" style="16" customWidth="1"/>
    <col min="13566" max="13566" width="6.375" style="16" customWidth="1"/>
    <col min="13567" max="13567" width="9" style="16"/>
    <col min="13568" max="13568" width="17.875" style="16" customWidth="1"/>
    <col min="13569" max="13569" width="21.5" style="16" customWidth="1"/>
    <col min="13570" max="13570" width="20" style="16" customWidth="1"/>
    <col min="13571" max="13571" width="9" style="16"/>
    <col min="13572" max="13572" width="19.875" style="16" bestFit="1" customWidth="1"/>
    <col min="13573" max="13573" width="10.25" style="16" bestFit="1" customWidth="1"/>
    <col min="13574" max="13575" width="9" style="16"/>
    <col min="13576" max="13576" width="10.25" style="16" bestFit="1" customWidth="1"/>
    <col min="13577" max="13818" width="9" style="16"/>
    <col min="13819" max="13819" width="7" style="16" customWidth="1"/>
    <col min="13820" max="13821" width="13.75" style="16" customWidth="1"/>
    <col min="13822" max="13822" width="6.375" style="16" customWidth="1"/>
    <col min="13823" max="13823" width="9" style="16"/>
    <col min="13824" max="13824" width="17.875" style="16" customWidth="1"/>
    <col min="13825" max="13825" width="21.5" style="16" customWidth="1"/>
    <col min="13826" max="13826" width="20" style="16" customWidth="1"/>
    <col min="13827" max="13827" width="9" style="16"/>
    <col min="13828" max="13828" width="19.875" style="16" bestFit="1" customWidth="1"/>
    <col min="13829" max="13829" width="10.25" style="16" bestFit="1" customWidth="1"/>
    <col min="13830" max="13831" width="9" style="16"/>
    <col min="13832" max="13832" width="10.25" style="16" bestFit="1" customWidth="1"/>
    <col min="13833" max="14074" width="9" style="16"/>
    <col min="14075" max="14075" width="7" style="16" customWidth="1"/>
    <col min="14076" max="14077" width="13.75" style="16" customWidth="1"/>
    <col min="14078" max="14078" width="6.375" style="16" customWidth="1"/>
    <col min="14079" max="14079" width="9" style="16"/>
    <col min="14080" max="14080" width="17.875" style="16" customWidth="1"/>
    <col min="14081" max="14081" width="21.5" style="16" customWidth="1"/>
    <col min="14082" max="14082" width="20" style="16" customWidth="1"/>
    <col min="14083" max="14083" width="9" style="16"/>
    <col min="14084" max="14084" width="19.875" style="16" bestFit="1" customWidth="1"/>
    <col min="14085" max="14085" width="10.25" style="16" bestFit="1" customWidth="1"/>
    <col min="14086" max="14087" width="9" style="16"/>
    <col min="14088" max="14088" width="10.25" style="16" bestFit="1" customWidth="1"/>
    <col min="14089" max="14330" width="9" style="16"/>
    <col min="14331" max="14331" width="7" style="16" customWidth="1"/>
    <col min="14332" max="14333" width="13.75" style="16" customWidth="1"/>
    <col min="14334" max="14334" width="6.375" style="16" customWidth="1"/>
    <col min="14335" max="14335" width="9" style="16"/>
    <col min="14336" max="14336" width="17.875" style="16" customWidth="1"/>
    <col min="14337" max="14337" width="21.5" style="16" customWidth="1"/>
    <col min="14338" max="14338" width="20" style="16" customWidth="1"/>
    <col min="14339" max="14339" width="9" style="16"/>
    <col min="14340" max="14340" width="19.875" style="16" bestFit="1" customWidth="1"/>
    <col min="14341" max="14341" width="10.25" style="16" bestFit="1" customWidth="1"/>
    <col min="14342" max="14343" width="9" style="16"/>
    <col min="14344" max="14344" width="10.25" style="16" bestFit="1" customWidth="1"/>
    <col min="14345" max="14586" width="9" style="16"/>
    <col min="14587" max="14587" width="7" style="16" customWidth="1"/>
    <col min="14588" max="14589" width="13.75" style="16" customWidth="1"/>
    <col min="14590" max="14590" width="6.375" style="16" customWidth="1"/>
    <col min="14591" max="14591" width="9" style="16"/>
    <col min="14592" max="14592" width="17.875" style="16" customWidth="1"/>
    <col min="14593" max="14593" width="21.5" style="16" customWidth="1"/>
    <col min="14594" max="14594" width="20" style="16" customWidth="1"/>
    <col min="14595" max="14595" width="9" style="16"/>
    <col min="14596" max="14596" width="19.875" style="16" bestFit="1" customWidth="1"/>
    <col min="14597" max="14597" width="10.25" style="16" bestFit="1" customWidth="1"/>
    <col min="14598" max="14599" width="9" style="16"/>
    <col min="14600" max="14600" width="10.25" style="16" bestFit="1" customWidth="1"/>
    <col min="14601" max="14842" width="9" style="16"/>
    <col min="14843" max="14843" width="7" style="16" customWidth="1"/>
    <col min="14844" max="14845" width="13.75" style="16" customWidth="1"/>
    <col min="14846" max="14846" width="6.375" style="16" customWidth="1"/>
    <col min="14847" max="14847" width="9" style="16"/>
    <col min="14848" max="14848" width="17.875" style="16" customWidth="1"/>
    <col min="14849" max="14849" width="21.5" style="16" customWidth="1"/>
    <col min="14850" max="14850" width="20" style="16" customWidth="1"/>
    <col min="14851" max="14851" width="9" style="16"/>
    <col min="14852" max="14852" width="19.875" style="16" bestFit="1" customWidth="1"/>
    <col min="14853" max="14853" width="10.25" style="16" bestFit="1" customWidth="1"/>
    <col min="14854" max="14855" width="9" style="16"/>
    <col min="14856" max="14856" width="10.25" style="16" bestFit="1" customWidth="1"/>
    <col min="14857" max="15098" width="9" style="16"/>
    <col min="15099" max="15099" width="7" style="16" customWidth="1"/>
    <col min="15100" max="15101" width="13.75" style="16" customWidth="1"/>
    <col min="15102" max="15102" width="6.375" style="16" customWidth="1"/>
    <col min="15103" max="15103" width="9" style="16"/>
    <col min="15104" max="15104" width="17.875" style="16" customWidth="1"/>
    <col min="15105" max="15105" width="21.5" style="16" customWidth="1"/>
    <col min="15106" max="15106" width="20" style="16" customWidth="1"/>
    <col min="15107" max="15107" width="9" style="16"/>
    <col min="15108" max="15108" width="19.875" style="16" bestFit="1" customWidth="1"/>
    <col min="15109" max="15109" width="10.25" style="16" bestFit="1" customWidth="1"/>
    <col min="15110" max="15111" width="9" style="16"/>
    <col min="15112" max="15112" width="10.25" style="16" bestFit="1" customWidth="1"/>
    <col min="15113" max="15354" width="9" style="16"/>
    <col min="15355" max="15355" width="7" style="16" customWidth="1"/>
    <col min="15356" max="15357" width="13.75" style="16" customWidth="1"/>
    <col min="15358" max="15358" width="6.375" style="16" customWidth="1"/>
    <col min="15359" max="15359" width="9" style="16"/>
    <col min="15360" max="15360" width="17.875" style="16" customWidth="1"/>
    <col min="15361" max="15361" width="21.5" style="16" customWidth="1"/>
    <col min="15362" max="15362" width="20" style="16" customWidth="1"/>
    <col min="15363" max="15363" width="9" style="16"/>
    <col min="15364" max="15364" width="19.875" style="16" bestFit="1" customWidth="1"/>
    <col min="15365" max="15365" width="10.25" style="16" bestFit="1" customWidth="1"/>
    <col min="15366" max="15367" width="9" style="16"/>
    <col min="15368" max="15368" width="10.25" style="16" bestFit="1" customWidth="1"/>
    <col min="15369" max="15610" width="9" style="16"/>
    <col min="15611" max="15611" width="7" style="16" customWidth="1"/>
    <col min="15612" max="15613" width="13.75" style="16" customWidth="1"/>
    <col min="15614" max="15614" width="6.375" style="16" customWidth="1"/>
    <col min="15615" max="15615" width="9" style="16"/>
    <col min="15616" max="15616" width="17.875" style="16" customWidth="1"/>
    <col min="15617" max="15617" width="21.5" style="16" customWidth="1"/>
    <col min="15618" max="15618" width="20" style="16" customWidth="1"/>
    <col min="15619" max="15619" width="9" style="16"/>
    <col min="15620" max="15620" width="19.875" style="16" bestFit="1" customWidth="1"/>
    <col min="15621" max="15621" width="10.25" style="16" bestFit="1" customWidth="1"/>
    <col min="15622" max="15623" width="9" style="16"/>
    <col min="15624" max="15624" width="10.25" style="16" bestFit="1" customWidth="1"/>
    <col min="15625" max="15866" width="9" style="16"/>
    <col min="15867" max="15867" width="7" style="16" customWidth="1"/>
    <col min="15868" max="15869" width="13.75" style="16" customWidth="1"/>
    <col min="15870" max="15870" width="6.375" style="16" customWidth="1"/>
    <col min="15871" max="15871" width="9" style="16"/>
    <col min="15872" max="15872" width="17.875" style="16" customWidth="1"/>
    <col min="15873" max="15873" width="21.5" style="16" customWidth="1"/>
    <col min="15874" max="15874" width="20" style="16" customWidth="1"/>
    <col min="15875" max="15875" width="9" style="16"/>
    <col min="15876" max="15876" width="19.875" style="16" bestFit="1" customWidth="1"/>
    <col min="15877" max="15877" width="10.25" style="16" bestFit="1" customWidth="1"/>
    <col min="15878" max="15879" width="9" style="16"/>
    <col min="15880" max="15880" width="10.25" style="16" bestFit="1" customWidth="1"/>
    <col min="15881" max="16122" width="9" style="16"/>
    <col min="16123" max="16123" width="7" style="16" customWidth="1"/>
    <col min="16124" max="16125" width="13.75" style="16" customWidth="1"/>
    <col min="16126" max="16126" width="6.375" style="16" customWidth="1"/>
    <col min="16127" max="16127" width="9" style="16"/>
    <col min="16128" max="16128" width="17.875" style="16" customWidth="1"/>
    <col min="16129" max="16129" width="21.5" style="16" customWidth="1"/>
    <col min="16130" max="16130" width="20" style="16" customWidth="1"/>
    <col min="16131" max="16131" width="9" style="16"/>
    <col min="16132" max="16132" width="19.875" style="16" bestFit="1" customWidth="1"/>
    <col min="16133" max="16133" width="10.25" style="16" bestFit="1" customWidth="1"/>
    <col min="16134" max="16135" width="9" style="16"/>
    <col min="16136" max="16136" width="10.25" style="16" bestFit="1" customWidth="1"/>
    <col min="16137" max="16384" width="9" style="16"/>
  </cols>
  <sheetData>
    <row r="1" spans="1:10" ht="35.25" customHeight="1">
      <c r="A1" s="165" t="s">
        <v>2309</v>
      </c>
      <c r="B1" s="165"/>
      <c r="C1" s="165"/>
      <c r="D1" s="165"/>
      <c r="E1" s="165"/>
      <c r="F1" s="165"/>
      <c r="G1" s="165"/>
      <c r="H1" s="44"/>
    </row>
    <row r="2" spans="1:10" ht="24.75" customHeight="1">
      <c r="A2" s="51" t="s">
        <v>2310</v>
      </c>
      <c r="B2" s="52" t="s">
        <v>2354</v>
      </c>
      <c r="C2" s="52"/>
      <c r="D2" s="52"/>
      <c r="E2" s="52"/>
      <c r="F2" s="52"/>
      <c r="G2" s="53" t="s">
        <v>2311</v>
      </c>
      <c r="H2" s="44"/>
    </row>
    <row r="3" spans="1:10" s="17" customFormat="1" ht="30" customHeight="1">
      <c r="A3" s="54" t="s">
        <v>2312</v>
      </c>
      <c r="B3" s="54" t="s">
        <v>2313</v>
      </c>
      <c r="C3" s="55" t="s">
        <v>2314</v>
      </c>
      <c r="D3" s="56" t="s">
        <v>2315</v>
      </c>
      <c r="E3" s="56" t="s">
        <v>2316</v>
      </c>
      <c r="F3" s="56" t="s">
        <v>2317</v>
      </c>
      <c r="G3" s="56" t="s">
        <v>2318</v>
      </c>
      <c r="H3" s="45"/>
    </row>
    <row r="4" spans="1:10" ht="30" customHeight="1">
      <c r="A4" s="57">
        <v>1</v>
      </c>
      <c r="B4" s="57" t="s">
        <v>2299</v>
      </c>
      <c r="C4" s="61">
        <f>SUM(C5:C9)</f>
        <v>0</v>
      </c>
      <c r="D4" s="61">
        <f>SUM(D5:D9)</f>
        <v>0</v>
      </c>
      <c r="E4" s="61">
        <f>SUM(E5:E9)</f>
        <v>0</v>
      </c>
      <c r="F4" s="61">
        <f>SUM(C4:E4)</f>
        <v>0</v>
      </c>
      <c r="G4" s="49"/>
      <c r="H4" s="44"/>
      <c r="J4" s="19"/>
    </row>
    <row r="5" spans="1:10" ht="30" customHeight="1">
      <c r="A5" s="117" t="s">
        <v>2319</v>
      </c>
      <c r="B5" s="118" t="s">
        <v>2320</v>
      </c>
      <c r="C5" s="119">
        <f>'집계표 (건축)'!F6</f>
        <v>0</v>
      </c>
      <c r="D5" s="119">
        <f>'집계표 (건축)'!H6</f>
        <v>0</v>
      </c>
      <c r="E5" s="119">
        <f>'집계표 (건축)'!J6</f>
        <v>0</v>
      </c>
      <c r="F5" s="119">
        <f t="shared" ref="F5:F16" si="0">SUM(C5:E5)</f>
        <v>0</v>
      </c>
      <c r="G5" s="120"/>
      <c r="H5" s="44"/>
    </row>
    <row r="6" spans="1:10" ht="30" customHeight="1">
      <c r="A6" s="58" t="s">
        <v>2321</v>
      </c>
      <c r="B6" s="59" t="s">
        <v>2335</v>
      </c>
      <c r="C6" s="46">
        <f>'집계표 (건축)'!L7</f>
        <v>0</v>
      </c>
      <c r="D6" s="46"/>
      <c r="E6" s="46"/>
      <c r="F6" s="47"/>
      <c r="G6" s="99" t="s">
        <v>2334</v>
      </c>
      <c r="H6" s="44"/>
    </row>
    <row r="7" spans="1:10" ht="30" customHeight="1">
      <c r="A7" s="58" t="s">
        <v>2322</v>
      </c>
      <c r="B7" s="59" t="s">
        <v>2323</v>
      </c>
      <c r="C7" s="46"/>
      <c r="D7" s="46"/>
      <c r="E7" s="46">
        <f>'집계표 (건축)'!L8</f>
        <v>0</v>
      </c>
      <c r="F7" s="47"/>
      <c r="G7" s="99" t="s">
        <v>2340</v>
      </c>
      <c r="H7" s="44"/>
    </row>
    <row r="8" spans="1:10" ht="30" customHeight="1">
      <c r="A8" s="58" t="s">
        <v>2336</v>
      </c>
      <c r="B8" s="59" t="s">
        <v>2338</v>
      </c>
      <c r="C8" s="46"/>
      <c r="D8" s="46"/>
      <c r="E8" s="46">
        <f>'집계표 (건축)'!L9</f>
        <v>0</v>
      </c>
      <c r="F8" s="47"/>
      <c r="G8" s="99"/>
      <c r="H8" s="44"/>
    </row>
    <row r="9" spans="1:10" ht="30" customHeight="1">
      <c r="A9" s="58" t="s">
        <v>2337</v>
      </c>
      <c r="B9" s="59" t="s">
        <v>2339</v>
      </c>
      <c r="C9" s="46"/>
      <c r="D9" s="46"/>
      <c r="E9" s="46">
        <f>'집계표 (건축)'!L10</f>
        <v>0</v>
      </c>
      <c r="F9" s="47"/>
      <c r="G9" s="99"/>
      <c r="H9" s="44"/>
    </row>
    <row r="10" spans="1:10" ht="30" customHeight="1">
      <c r="A10" s="57">
        <v>2</v>
      </c>
      <c r="B10" s="57" t="s">
        <v>2324</v>
      </c>
      <c r="C10" s="61">
        <f>SUM(C11:C11)</f>
        <v>0</v>
      </c>
      <c r="D10" s="61">
        <f>SUM(D11:D11)</f>
        <v>0</v>
      </c>
      <c r="E10" s="61">
        <f>SUM(E11:E11)</f>
        <v>0</v>
      </c>
      <c r="F10" s="61">
        <f t="shared" si="0"/>
        <v>0</v>
      </c>
      <c r="G10" s="100"/>
      <c r="H10" s="44"/>
    </row>
    <row r="11" spans="1:10" ht="30" customHeight="1">
      <c r="A11" s="117" t="s">
        <v>2325</v>
      </c>
      <c r="B11" s="118" t="s">
        <v>2320</v>
      </c>
      <c r="C11" s="119">
        <v>0</v>
      </c>
      <c r="D11" s="119">
        <v>0</v>
      </c>
      <c r="E11" s="119">
        <v>0</v>
      </c>
      <c r="F11" s="119">
        <f t="shared" si="0"/>
        <v>0</v>
      </c>
      <c r="G11" s="121"/>
      <c r="H11" s="44"/>
    </row>
    <row r="12" spans="1:10" ht="30" customHeight="1">
      <c r="A12" s="57">
        <v>3</v>
      </c>
      <c r="B12" s="57" t="s">
        <v>2326</v>
      </c>
      <c r="C12" s="61">
        <f>SUM(C13:C14)</f>
        <v>0</v>
      </c>
      <c r="D12" s="61">
        <f>SUM(D13:D14)</f>
        <v>0</v>
      </c>
      <c r="E12" s="61">
        <f>SUM(E13:E14)</f>
        <v>0</v>
      </c>
      <c r="F12" s="61">
        <f>SUM(C12:E12)</f>
        <v>0</v>
      </c>
      <c r="G12" s="100"/>
      <c r="H12" s="44"/>
    </row>
    <row r="13" spans="1:10" ht="30" customHeight="1">
      <c r="A13" s="117" t="s">
        <v>2327</v>
      </c>
      <c r="B13" s="118" t="s">
        <v>2320</v>
      </c>
      <c r="C13" s="119">
        <v>0</v>
      </c>
      <c r="D13" s="119">
        <v>0</v>
      </c>
      <c r="E13" s="119">
        <v>0</v>
      </c>
      <c r="F13" s="119">
        <f t="shared" si="0"/>
        <v>0</v>
      </c>
      <c r="G13" s="121"/>
      <c r="H13" s="44"/>
    </row>
    <row r="14" spans="1:10" ht="30" customHeight="1">
      <c r="A14" s="58" t="s">
        <v>2328</v>
      </c>
      <c r="B14" s="59" t="s">
        <v>2323</v>
      </c>
      <c r="C14" s="46"/>
      <c r="D14" s="46"/>
      <c r="E14" s="46">
        <v>0</v>
      </c>
      <c r="F14" s="47"/>
      <c r="G14" s="99" t="s">
        <v>2340</v>
      </c>
      <c r="H14" s="44"/>
    </row>
    <row r="15" spans="1:10" ht="30" customHeight="1">
      <c r="A15" s="60" t="s">
        <v>2329</v>
      </c>
      <c r="B15" s="57" t="s">
        <v>2330</v>
      </c>
      <c r="C15" s="61">
        <f>SUM(C16:C17)</f>
        <v>0</v>
      </c>
      <c r="D15" s="61">
        <f>SUM(D16:D17)</f>
        <v>0</v>
      </c>
      <c r="E15" s="61">
        <f>SUM(E16:E17)</f>
        <v>0</v>
      </c>
      <c r="F15" s="61">
        <f t="shared" si="0"/>
        <v>0</v>
      </c>
      <c r="G15" s="100"/>
      <c r="H15" s="44"/>
    </row>
    <row r="16" spans="1:10" ht="30" customHeight="1">
      <c r="A16" s="117" t="s">
        <v>2331</v>
      </c>
      <c r="B16" s="118" t="s">
        <v>2320</v>
      </c>
      <c r="C16" s="119">
        <v>0</v>
      </c>
      <c r="D16" s="119">
        <v>0</v>
      </c>
      <c r="E16" s="119">
        <v>0</v>
      </c>
      <c r="F16" s="119">
        <f t="shared" si="0"/>
        <v>0</v>
      </c>
      <c r="G16" s="121"/>
      <c r="H16" s="44">
        <v>1</v>
      </c>
    </row>
    <row r="17" spans="1:8" ht="30" customHeight="1">
      <c r="A17" s="58" t="s">
        <v>2332</v>
      </c>
      <c r="B17" s="59" t="s">
        <v>2345</v>
      </c>
      <c r="C17" s="46"/>
      <c r="D17" s="46">
        <v>0</v>
      </c>
      <c r="E17" s="46"/>
      <c r="F17" s="47"/>
      <c r="G17" s="101"/>
      <c r="H17" s="44"/>
    </row>
    <row r="18" spans="1:8" ht="30" customHeight="1">
      <c r="A18" s="57">
        <v>5</v>
      </c>
      <c r="B18" s="57" t="s">
        <v>2355</v>
      </c>
      <c r="C18" s="61"/>
      <c r="D18" s="61"/>
      <c r="E18" s="61">
        <v>0</v>
      </c>
      <c r="F18" s="61">
        <f>SUM(C18:E18)</f>
        <v>0</v>
      </c>
      <c r="G18" s="100" t="s">
        <v>2356</v>
      </c>
      <c r="H18" s="44"/>
    </row>
    <row r="19" spans="1:8" ht="30" customHeight="1">
      <c r="A19" s="117"/>
      <c r="B19" s="118"/>
      <c r="C19" s="119"/>
      <c r="D19" s="119"/>
      <c r="E19" s="119"/>
      <c r="F19" s="119"/>
      <c r="G19" s="121"/>
      <c r="H19" s="44"/>
    </row>
    <row r="20" spans="1:8" ht="30" customHeight="1">
      <c r="A20" s="58"/>
      <c r="B20" s="59"/>
      <c r="C20" s="46"/>
      <c r="D20" s="46"/>
      <c r="E20" s="46"/>
      <c r="F20" s="47"/>
      <c r="G20" s="99"/>
      <c r="H20" s="44"/>
    </row>
    <row r="21" spans="1:8" ht="30" customHeight="1">
      <c r="A21" s="57"/>
      <c r="B21" s="57"/>
      <c r="C21" s="61"/>
      <c r="D21" s="61"/>
      <c r="E21" s="61"/>
      <c r="F21" s="61"/>
      <c r="G21" s="100"/>
      <c r="H21" s="44"/>
    </row>
    <row r="22" spans="1:8" ht="30" customHeight="1">
      <c r="A22" s="117"/>
      <c r="B22" s="118"/>
      <c r="C22" s="119"/>
      <c r="D22" s="119"/>
      <c r="E22" s="119"/>
      <c r="F22" s="119"/>
      <c r="G22" s="121"/>
      <c r="H22" s="44"/>
    </row>
    <row r="23" spans="1:8" ht="30" customHeight="1">
      <c r="A23" s="57"/>
      <c r="B23" s="57"/>
      <c r="C23" s="61"/>
      <c r="D23" s="61"/>
      <c r="E23" s="61"/>
      <c r="F23" s="61"/>
      <c r="G23" s="100"/>
      <c r="H23" s="44"/>
    </row>
    <row r="24" spans="1:8" ht="30" customHeight="1">
      <c r="A24" s="117"/>
      <c r="B24" s="118"/>
      <c r="C24" s="119"/>
      <c r="D24" s="119"/>
      <c r="E24" s="119"/>
      <c r="F24" s="119"/>
      <c r="G24" s="121"/>
      <c r="H24" s="44"/>
    </row>
    <row r="25" spans="1:8" s="18" customFormat="1" ht="30" customHeight="1">
      <c r="A25" s="166" t="s">
        <v>2333</v>
      </c>
      <c r="B25" s="167"/>
      <c r="C25" s="62">
        <f>C4+C10+C12+C18+C21+C15+C23</f>
        <v>0</v>
      </c>
      <c r="D25" s="62">
        <f>D4+D10+D12+D18+D21+D15+D23</f>
        <v>0</v>
      </c>
      <c r="E25" s="62">
        <f>E4+E10+E12+E18+E21+E15+E23</f>
        <v>0</v>
      </c>
      <c r="F25" s="62">
        <f>SUM(C25:E25)</f>
        <v>0</v>
      </c>
      <c r="G25" s="48">
        <f>SUM(G4:G24)</f>
        <v>0</v>
      </c>
      <c r="H25" s="50"/>
    </row>
    <row r="26" spans="1:8" s="18" customFormat="1" ht="30" customHeight="1">
      <c r="B26" s="63"/>
      <c r="C26" s="64"/>
      <c r="D26" s="64"/>
      <c r="E26" s="64"/>
      <c r="F26" s="102">
        <f>F4+F10+F12+F15+F18+F21+F23</f>
        <v>0</v>
      </c>
      <c r="G26" s="20"/>
    </row>
    <row r="27" spans="1:8" ht="30" customHeight="1">
      <c r="G27" s="19"/>
    </row>
  </sheetData>
  <mergeCells count="2">
    <mergeCell ref="A1:G1"/>
    <mergeCell ref="A25:B25"/>
  </mergeCells>
  <phoneticPr fontId="1" type="noConversion"/>
  <printOptions horizontalCentered="1"/>
  <pageMargins left="0.39370078740157483" right="0.23622047244094491" top="0.70866141732283472" bottom="0.35433070866141736" header="0.35433070866141736" footer="0.19685039370078741"/>
  <pageSetup paperSize="9" scale="61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topLeftCell="A7" zoomScaleNormal="100" zoomScaleSheetLayoutView="100" workbookViewId="0">
      <selection activeCell="F23" sqref="F2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>
      <c r="A2" s="5" t="s">
        <v>2307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>
      <c r="A3" s="168" t="s">
        <v>2</v>
      </c>
      <c r="B3" s="168" t="s">
        <v>3</v>
      </c>
      <c r="C3" s="168" t="s">
        <v>4</v>
      </c>
      <c r="D3" s="168" t="s">
        <v>5</v>
      </c>
      <c r="E3" s="168" t="s">
        <v>6</v>
      </c>
      <c r="F3" s="168"/>
      <c r="G3" s="168" t="s">
        <v>9</v>
      </c>
      <c r="H3" s="168"/>
      <c r="I3" s="168" t="s">
        <v>10</v>
      </c>
      <c r="J3" s="168"/>
      <c r="K3" s="168" t="s">
        <v>11</v>
      </c>
      <c r="L3" s="168"/>
      <c r="M3" s="168" t="s">
        <v>12</v>
      </c>
      <c r="N3" s="170" t="s">
        <v>13</v>
      </c>
      <c r="O3" s="170" t="s">
        <v>14</v>
      </c>
      <c r="P3" s="170" t="s">
        <v>15</v>
      </c>
      <c r="Q3" s="170" t="s">
        <v>16</v>
      </c>
      <c r="R3" s="170" t="s">
        <v>17</v>
      </c>
      <c r="S3" s="170" t="s">
        <v>18</v>
      </c>
      <c r="T3" s="170" t="s">
        <v>19</v>
      </c>
    </row>
    <row r="4" spans="1:20" ht="30" customHeight="1">
      <c r="A4" s="169"/>
      <c r="B4" s="169"/>
      <c r="C4" s="169"/>
      <c r="D4" s="169"/>
      <c r="E4" s="29" t="s">
        <v>7</v>
      </c>
      <c r="F4" s="29" t="s">
        <v>8</v>
      </c>
      <c r="G4" s="29" t="s">
        <v>7</v>
      </c>
      <c r="H4" s="29" t="s">
        <v>8</v>
      </c>
      <c r="I4" s="29" t="s">
        <v>7</v>
      </c>
      <c r="J4" s="29" t="s">
        <v>8</v>
      </c>
      <c r="K4" s="29" t="s">
        <v>7</v>
      </c>
      <c r="L4" s="29" t="s">
        <v>8</v>
      </c>
      <c r="M4" s="169"/>
      <c r="N4" s="170"/>
      <c r="O4" s="170"/>
      <c r="P4" s="170"/>
      <c r="Q4" s="170"/>
      <c r="R4" s="170"/>
      <c r="S4" s="170"/>
      <c r="T4" s="170"/>
    </row>
    <row r="5" spans="1:20" ht="30" customHeight="1">
      <c r="A5" s="30" t="s">
        <v>2308</v>
      </c>
      <c r="B5" s="30" t="s">
        <v>52</v>
      </c>
      <c r="C5" s="30" t="s">
        <v>52</v>
      </c>
      <c r="D5" s="31">
        <v>1</v>
      </c>
      <c r="E5" s="32">
        <f>F6+F7+F8+F9+F10</f>
        <v>0</v>
      </c>
      <c r="F5" s="32">
        <f t="shared" ref="F5:F6" si="0">E5*D5</f>
        <v>0</v>
      </c>
      <c r="G5" s="32">
        <f>H6+H7+H8+H9+H10</f>
        <v>0</v>
      </c>
      <c r="H5" s="32">
        <f t="shared" ref="H5:H6" si="1">G5*D5</f>
        <v>0</v>
      </c>
      <c r="I5" s="32">
        <f>J6+J7+J8+J9+J10</f>
        <v>0</v>
      </c>
      <c r="J5" s="32">
        <f t="shared" ref="J5:J6" si="2">I5*D5</f>
        <v>0</v>
      </c>
      <c r="K5" s="32">
        <f t="shared" ref="K5:L6" si="3">E5+G5+I5</f>
        <v>0</v>
      </c>
      <c r="L5" s="32">
        <f t="shared" si="3"/>
        <v>0</v>
      </c>
      <c r="M5" s="3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10"/>
    </row>
    <row r="6" spans="1:20" ht="30" customHeight="1">
      <c r="A6" s="30" t="s">
        <v>54</v>
      </c>
      <c r="B6" s="30" t="s">
        <v>52</v>
      </c>
      <c r="C6" s="30" t="s">
        <v>52</v>
      </c>
      <c r="D6" s="31">
        <v>1</v>
      </c>
      <c r="E6" s="32">
        <f>'공종별집계표(건축)'!F6</f>
        <v>0</v>
      </c>
      <c r="F6" s="32">
        <f t="shared" si="0"/>
        <v>0</v>
      </c>
      <c r="G6" s="32">
        <f>'공종별집계표(건축)'!H6</f>
        <v>0</v>
      </c>
      <c r="H6" s="32">
        <f t="shared" si="1"/>
        <v>0</v>
      </c>
      <c r="I6" s="32">
        <f>'공종별집계표(건축)'!J6</f>
        <v>0</v>
      </c>
      <c r="J6" s="32">
        <f t="shared" si="2"/>
        <v>0</v>
      </c>
      <c r="K6" s="32">
        <f t="shared" si="3"/>
        <v>0</v>
      </c>
      <c r="L6" s="32">
        <f t="shared" si="3"/>
        <v>0</v>
      </c>
      <c r="M6" s="3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10"/>
    </row>
    <row r="7" spans="1:20" ht="30" customHeight="1">
      <c r="A7" s="30" t="str">
        <f>'공종별집계표(건축)'!A33</f>
        <v>0102  02.주요자재비</v>
      </c>
      <c r="B7" s="30"/>
      <c r="C7" s="30"/>
      <c r="D7" s="31">
        <v>1</v>
      </c>
      <c r="E7" s="32">
        <f>'공종별집계표(건축)'!E33</f>
        <v>0</v>
      </c>
      <c r="F7" s="32">
        <f t="shared" ref="F7:F10" si="4">E7*D7</f>
        <v>0</v>
      </c>
      <c r="G7" s="32">
        <f>'공종별집계표(건축)'!G33</f>
        <v>0</v>
      </c>
      <c r="H7" s="32">
        <f t="shared" ref="H7:H10" si="5">G7*D7</f>
        <v>0</v>
      </c>
      <c r="I7" s="32">
        <f>'공종별집계표(건축)'!I33</f>
        <v>0</v>
      </c>
      <c r="J7" s="32">
        <f t="shared" ref="J7:J10" si="6">I7*D7</f>
        <v>0</v>
      </c>
      <c r="K7" s="32">
        <f t="shared" ref="K7:K10" si="7">E7+G7+I7</f>
        <v>0</v>
      </c>
      <c r="L7" s="32">
        <f t="shared" ref="L7:L10" si="8">F7+H7+J7</f>
        <v>0</v>
      </c>
      <c r="M7" s="30" t="s">
        <v>52</v>
      </c>
      <c r="N7" s="1"/>
      <c r="O7" s="1"/>
      <c r="P7" s="1"/>
      <c r="Q7" s="1"/>
      <c r="R7" s="2"/>
      <c r="S7" s="1"/>
      <c r="T7" s="10"/>
    </row>
    <row r="8" spans="1:20" ht="30" customHeight="1">
      <c r="A8" s="30" t="str">
        <f>'공종별집계표(건축)'!A34</f>
        <v>0103  03.폐기물처리비</v>
      </c>
      <c r="B8" s="30"/>
      <c r="C8" s="30"/>
      <c r="D8" s="31">
        <v>1</v>
      </c>
      <c r="E8" s="32">
        <f>'공종별집계표(건축)'!E34</f>
        <v>0</v>
      </c>
      <c r="F8" s="32">
        <f t="shared" si="4"/>
        <v>0</v>
      </c>
      <c r="G8" s="32">
        <f>'공종별집계표(건축)'!G34</f>
        <v>0</v>
      </c>
      <c r="H8" s="32">
        <f t="shared" si="5"/>
        <v>0</v>
      </c>
      <c r="I8" s="32">
        <f>'공종별집계표(건축)'!I34</f>
        <v>0</v>
      </c>
      <c r="J8" s="32">
        <f t="shared" si="6"/>
        <v>0</v>
      </c>
      <c r="K8" s="32">
        <f t="shared" si="7"/>
        <v>0</v>
      </c>
      <c r="L8" s="32">
        <f t="shared" si="8"/>
        <v>0</v>
      </c>
      <c r="M8" s="30" t="s">
        <v>52</v>
      </c>
      <c r="N8" s="1"/>
      <c r="O8" s="1"/>
      <c r="P8" s="1"/>
      <c r="Q8" s="1"/>
      <c r="R8" s="2"/>
      <c r="S8" s="1"/>
      <c r="T8" s="10"/>
    </row>
    <row r="9" spans="1:20" ht="30" customHeight="1">
      <c r="A9" s="30" t="str">
        <f>'공종별집계표(건축)'!A35</f>
        <v>0104  04.안전관리비</v>
      </c>
      <c r="B9" s="30"/>
      <c r="C9" s="30"/>
      <c r="D9" s="31">
        <v>1</v>
      </c>
      <c r="E9" s="32">
        <f>'공종별집계표(건축)'!E35</f>
        <v>0</v>
      </c>
      <c r="F9" s="32">
        <f t="shared" si="4"/>
        <v>0</v>
      </c>
      <c r="G9" s="32">
        <f>'공종별집계표(건축)'!G35</f>
        <v>0</v>
      </c>
      <c r="H9" s="32">
        <f t="shared" si="5"/>
        <v>0</v>
      </c>
      <c r="I9" s="32">
        <f>'공종별집계표(건축)'!I35</f>
        <v>0</v>
      </c>
      <c r="J9" s="32">
        <f t="shared" si="6"/>
        <v>0</v>
      </c>
      <c r="K9" s="32">
        <f t="shared" si="7"/>
        <v>0</v>
      </c>
      <c r="L9" s="32">
        <f t="shared" si="8"/>
        <v>0</v>
      </c>
      <c r="M9" s="30" t="s">
        <v>52</v>
      </c>
      <c r="N9" s="1"/>
      <c r="O9" s="1"/>
      <c r="P9" s="1"/>
      <c r="Q9" s="1"/>
      <c r="R9" s="2"/>
      <c r="S9" s="1"/>
      <c r="T9" s="10"/>
    </row>
    <row r="10" spans="1:20" ht="30" customHeight="1">
      <c r="A10" s="30" t="str">
        <f>'공종별집계표(건축)'!A36</f>
        <v>0105  05.품질시험비</v>
      </c>
      <c r="B10" s="30"/>
      <c r="C10" s="30"/>
      <c r="D10" s="31">
        <v>1</v>
      </c>
      <c r="E10" s="32">
        <f>'공종별집계표(건축)'!E36</f>
        <v>0</v>
      </c>
      <c r="F10" s="32">
        <f t="shared" si="4"/>
        <v>0</v>
      </c>
      <c r="G10" s="32">
        <f>'공종별집계표(건축)'!G36</f>
        <v>0</v>
      </c>
      <c r="H10" s="32">
        <f t="shared" si="5"/>
        <v>0</v>
      </c>
      <c r="I10" s="32">
        <f>'공종별집계표(건축)'!I36</f>
        <v>0</v>
      </c>
      <c r="J10" s="32">
        <f t="shared" si="6"/>
        <v>0</v>
      </c>
      <c r="K10" s="32">
        <f t="shared" si="7"/>
        <v>0</v>
      </c>
      <c r="L10" s="32">
        <f t="shared" si="8"/>
        <v>0</v>
      </c>
      <c r="M10" s="30"/>
      <c r="N10" s="1"/>
      <c r="O10" s="1"/>
      <c r="P10" s="1"/>
      <c r="Q10" s="1"/>
      <c r="R10" s="2"/>
      <c r="S10" s="1"/>
      <c r="T10" s="10"/>
    </row>
    <row r="11" spans="1:20" ht="30" customHeight="1">
      <c r="A11" s="30"/>
      <c r="B11" s="30"/>
      <c r="C11" s="30"/>
      <c r="D11" s="31"/>
      <c r="E11" s="32"/>
      <c r="F11" s="32"/>
      <c r="G11" s="32"/>
      <c r="H11" s="32"/>
      <c r="I11" s="32"/>
      <c r="J11" s="32"/>
      <c r="K11" s="32"/>
      <c r="L11" s="32"/>
      <c r="M11" s="30"/>
      <c r="N11" s="1"/>
      <c r="O11" s="1"/>
      <c r="P11" s="1"/>
      <c r="Q11" s="1"/>
      <c r="R11" s="2"/>
      <c r="S11" s="1"/>
      <c r="T11" s="10"/>
    </row>
    <row r="12" spans="1:20" ht="30" customHeight="1">
      <c r="A12" s="30"/>
      <c r="B12" s="30"/>
      <c r="C12" s="30"/>
      <c r="D12" s="31"/>
      <c r="E12" s="32"/>
      <c r="F12" s="32"/>
      <c r="G12" s="32"/>
      <c r="H12" s="32"/>
      <c r="I12" s="32"/>
      <c r="J12" s="32"/>
      <c r="K12" s="32"/>
      <c r="L12" s="32"/>
      <c r="M12" s="30"/>
      <c r="N12" s="1"/>
      <c r="O12" s="1"/>
      <c r="P12" s="1"/>
      <c r="Q12" s="1"/>
      <c r="R12" s="2"/>
      <c r="S12" s="1"/>
      <c r="T12" s="10"/>
    </row>
    <row r="13" spans="1:20" ht="30" customHeight="1">
      <c r="A13" s="30"/>
      <c r="B13" s="30"/>
      <c r="C13" s="30"/>
      <c r="D13" s="31"/>
      <c r="E13" s="32"/>
      <c r="F13" s="32"/>
      <c r="G13" s="32"/>
      <c r="H13" s="32"/>
      <c r="I13" s="32"/>
      <c r="J13" s="32"/>
      <c r="K13" s="32"/>
      <c r="L13" s="32"/>
      <c r="M13" s="30"/>
      <c r="N13" s="1"/>
      <c r="O13" s="1"/>
      <c r="P13" s="1"/>
      <c r="Q13" s="1"/>
      <c r="R13" s="2"/>
      <c r="S13" s="1"/>
      <c r="T13" s="10"/>
    </row>
    <row r="14" spans="1:20" ht="30" customHeight="1">
      <c r="A14" s="30"/>
      <c r="B14" s="30"/>
      <c r="C14" s="30"/>
      <c r="D14" s="31"/>
      <c r="E14" s="32"/>
      <c r="F14" s="32"/>
      <c r="G14" s="32"/>
      <c r="H14" s="32"/>
      <c r="I14" s="32"/>
      <c r="J14" s="32"/>
      <c r="K14" s="32"/>
      <c r="L14" s="32"/>
      <c r="M14" s="30"/>
      <c r="N14" s="1"/>
      <c r="O14" s="1"/>
      <c r="P14" s="1"/>
      <c r="Q14" s="1"/>
      <c r="R14" s="2"/>
      <c r="S14" s="1"/>
      <c r="T14" s="10"/>
    </row>
    <row r="15" spans="1:20" ht="30" customHeight="1">
      <c r="A15" s="30"/>
      <c r="B15" s="30"/>
      <c r="C15" s="30"/>
      <c r="D15" s="31"/>
      <c r="E15" s="32"/>
      <c r="F15" s="32"/>
      <c r="G15" s="32"/>
      <c r="H15" s="32"/>
      <c r="I15" s="32"/>
      <c r="J15" s="32"/>
      <c r="K15" s="32"/>
      <c r="L15" s="32"/>
      <c r="M15" s="30"/>
      <c r="N15" s="1"/>
      <c r="O15" s="1"/>
      <c r="P15" s="1"/>
      <c r="Q15" s="1"/>
      <c r="R15" s="2"/>
      <c r="S15" s="1"/>
      <c r="T15" s="10"/>
    </row>
    <row r="16" spans="1:20" ht="30" customHeight="1">
      <c r="A16" s="30"/>
      <c r="B16" s="30"/>
      <c r="C16" s="30"/>
      <c r="D16" s="31"/>
      <c r="E16" s="32"/>
      <c r="F16" s="32"/>
      <c r="G16" s="32"/>
      <c r="H16" s="32"/>
      <c r="I16" s="32"/>
      <c r="J16" s="32"/>
      <c r="K16" s="32"/>
      <c r="L16" s="32"/>
      <c r="M16" s="30"/>
      <c r="N16" s="1"/>
      <c r="O16" s="1"/>
      <c r="P16" s="1"/>
      <c r="Q16" s="1"/>
      <c r="R16" s="2"/>
      <c r="S16" s="1"/>
      <c r="T16" s="10"/>
    </row>
    <row r="17" spans="1:20" ht="30" customHeight="1">
      <c r="A17" s="30"/>
      <c r="B17" s="30"/>
      <c r="C17" s="30"/>
      <c r="D17" s="31"/>
      <c r="E17" s="32"/>
      <c r="F17" s="32"/>
      <c r="G17" s="32"/>
      <c r="H17" s="32"/>
      <c r="I17" s="32"/>
      <c r="J17" s="32"/>
      <c r="K17" s="32"/>
      <c r="L17" s="32"/>
      <c r="M17" s="30"/>
      <c r="N17" s="1"/>
      <c r="O17" s="1"/>
      <c r="P17" s="1"/>
      <c r="Q17" s="1"/>
      <c r="R17" s="2"/>
      <c r="S17" s="1"/>
      <c r="T17" s="10"/>
    </row>
    <row r="18" spans="1:20" ht="30" customHeight="1">
      <c r="A18" s="30"/>
      <c r="B18" s="30"/>
      <c r="C18" s="30"/>
      <c r="D18" s="31"/>
      <c r="E18" s="32"/>
      <c r="F18" s="32"/>
      <c r="G18" s="32"/>
      <c r="H18" s="32"/>
      <c r="I18" s="32"/>
      <c r="J18" s="32"/>
      <c r="K18" s="32"/>
      <c r="L18" s="32"/>
      <c r="M18" s="30"/>
      <c r="N18" s="1"/>
      <c r="O18" s="1"/>
      <c r="P18" s="1"/>
      <c r="Q18" s="1"/>
      <c r="R18" s="2"/>
      <c r="S18" s="1"/>
      <c r="T18" s="10"/>
    </row>
    <row r="19" spans="1:20" ht="30" customHeight="1">
      <c r="A19" s="30"/>
      <c r="B19" s="30"/>
      <c r="C19" s="30"/>
      <c r="D19" s="31"/>
      <c r="E19" s="32"/>
      <c r="F19" s="32"/>
      <c r="G19" s="32"/>
      <c r="H19" s="32"/>
      <c r="I19" s="32"/>
      <c r="J19" s="32"/>
      <c r="K19" s="32"/>
      <c r="L19" s="32"/>
      <c r="M19" s="30"/>
      <c r="N19" s="1"/>
      <c r="O19" s="1"/>
      <c r="P19" s="1"/>
      <c r="Q19" s="1"/>
      <c r="R19" s="2"/>
      <c r="S19" s="1"/>
      <c r="T19" s="10"/>
    </row>
    <row r="20" spans="1:20" ht="30" customHeight="1">
      <c r="A20" s="30"/>
      <c r="B20" s="30"/>
      <c r="C20" s="30"/>
      <c r="D20" s="31"/>
      <c r="E20" s="32"/>
      <c r="F20" s="32"/>
      <c r="G20" s="32"/>
      <c r="H20" s="32"/>
      <c r="I20" s="32"/>
      <c r="J20" s="32"/>
      <c r="K20" s="32"/>
      <c r="L20" s="32"/>
      <c r="M20" s="30"/>
      <c r="N20" s="1"/>
      <c r="O20" s="1"/>
      <c r="P20" s="1"/>
      <c r="Q20" s="1"/>
      <c r="R20" s="2"/>
      <c r="S20" s="1"/>
      <c r="T20" s="10"/>
    </row>
    <row r="21" spans="1:20" ht="30" customHeight="1">
      <c r="A21" s="30"/>
      <c r="B21" s="30"/>
      <c r="C21" s="30"/>
      <c r="D21" s="31"/>
      <c r="E21" s="32"/>
      <c r="F21" s="32"/>
      <c r="G21" s="32"/>
      <c r="H21" s="32"/>
      <c r="I21" s="32"/>
      <c r="J21" s="32"/>
      <c r="K21" s="32"/>
      <c r="L21" s="32"/>
      <c r="M21" s="30"/>
      <c r="N21" s="1"/>
      <c r="O21" s="1"/>
      <c r="P21" s="1"/>
      <c r="Q21" s="1"/>
      <c r="R21" s="2"/>
      <c r="S21" s="1"/>
      <c r="T21" s="10"/>
    </row>
    <row r="22" spans="1:20" ht="30" customHeight="1">
      <c r="A22" s="30"/>
      <c r="B22" s="30"/>
      <c r="C22" s="30"/>
      <c r="D22" s="31"/>
      <c r="E22" s="32"/>
      <c r="F22" s="32"/>
      <c r="G22" s="32"/>
      <c r="H22" s="32"/>
      <c r="I22" s="32"/>
      <c r="J22" s="32"/>
      <c r="K22" s="32"/>
      <c r="L22" s="32"/>
      <c r="M22" s="30"/>
      <c r="N22" s="1"/>
      <c r="O22" s="1"/>
      <c r="P22" s="1"/>
      <c r="Q22" s="1"/>
      <c r="R22" s="2"/>
      <c r="S22" s="1"/>
      <c r="T22" s="10"/>
    </row>
    <row r="23" spans="1:20" ht="30" customHeight="1">
      <c r="A23" s="30"/>
      <c r="B23" s="30"/>
      <c r="C23" s="30"/>
      <c r="D23" s="31"/>
      <c r="E23" s="32"/>
      <c r="F23" s="32"/>
      <c r="G23" s="32"/>
      <c r="H23" s="32"/>
      <c r="I23" s="32"/>
      <c r="J23" s="32"/>
      <c r="K23" s="32"/>
      <c r="L23" s="32"/>
      <c r="M23" s="30"/>
      <c r="N23" s="1"/>
      <c r="O23" s="1"/>
      <c r="P23" s="1"/>
      <c r="Q23" s="1"/>
      <c r="R23" s="2"/>
      <c r="S23" s="1"/>
      <c r="T23" s="10"/>
    </row>
    <row r="24" spans="1:20" ht="30" customHeight="1">
      <c r="A24" s="30"/>
      <c r="B24" s="30"/>
      <c r="C24" s="30"/>
      <c r="D24" s="31"/>
      <c r="E24" s="32"/>
      <c r="F24" s="32"/>
      <c r="G24" s="32"/>
      <c r="H24" s="32"/>
      <c r="I24" s="32"/>
      <c r="J24" s="32"/>
      <c r="K24" s="32"/>
      <c r="L24" s="32"/>
      <c r="M24" s="30"/>
      <c r="N24" s="1"/>
      <c r="O24" s="1"/>
      <c r="P24" s="1"/>
      <c r="Q24" s="1"/>
      <c r="R24" s="2"/>
      <c r="S24" s="1"/>
      <c r="T24" s="10"/>
    </row>
    <row r="25" spans="1:20" ht="30" customHeight="1">
      <c r="A25" s="30"/>
      <c r="B25" s="30"/>
      <c r="C25" s="30"/>
      <c r="D25" s="31"/>
      <c r="E25" s="32"/>
      <c r="F25" s="32"/>
      <c r="G25" s="32"/>
      <c r="H25" s="32"/>
      <c r="I25" s="32"/>
      <c r="J25" s="32"/>
      <c r="K25" s="32"/>
      <c r="L25" s="32"/>
      <c r="M25" s="30"/>
      <c r="N25" s="1"/>
      <c r="O25" s="1"/>
      <c r="P25" s="1"/>
      <c r="Q25" s="1"/>
      <c r="R25" s="2"/>
      <c r="S25" s="1"/>
      <c r="T25" s="10"/>
    </row>
    <row r="26" spans="1:20" ht="30" customHeight="1">
      <c r="A26" s="30"/>
      <c r="B26" s="30"/>
      <c r="C26" s="30"/>
      <c r="D26" s="31"/>
      <c r="E26" s="32"/>
      <c r="F26" s="32"/>
      <c r="G26" s="32"/>
      <c r="H26" s="32"/>
      <c r="I26" s="32"/>
      <c r="J26" s="32"/>
      <c r="K26" s="32"/>
      <c r="L26" s="32"/>
      <c r="M26" s="30"/>
      <c r="N26" s="1"/>
      <c r="O26" s="1"/>
      <c r="P26" s="1"/>
      <c r="Q26" s="1"/>
      <c r="R26" s="2"/>
      <c r="S26" s="1"/>
      <c r="T26" s="10"/>
    </row>
    <row r="27" spans="1:20" ht="30" customHeight="1">
      <c r="A27" s="30" t="s">
        <v>95</v>
      </c>
      <c r="B27" s="31"/>
      <c r="C27" s="31"/>
      <c r="D27" s="31"/>
      <c r="E27" s="31"/>
      <c r="F27" s="32">
        <f>F5</f>
        <v>0</v>
      </c>
      <c r="G27" s="31"/>
      <c r="H27" s="32">
        <f>H5</f>
        <v>0</v>
      </c>
      <c r="I27" s="31"/>
      <c r="J27" s="32">
        <f>J5</f>
        <v>0</v>
      </c>
      <c r="K27" s="31"/>
      <c r="L27" s="32">
        <f>L5</f>
        <v>0</v>
      </c>
      <c r="M27" s="31"/>
      <c r="T27" s="9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workbookViewId="0">
      <selection activeCell="E33" sqref="E3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>
      <c r="A3" s="171" t="s">
        <v>2</v>
      </c>
      <c r="B3" s="171" t="s">
        <v>3</v>
      </c>
      <c r="C3" s="171" t="s">
        <v>4</v>
      </c>
      <c r="D3" s="171" t="s">
        <v>5</v>
      </c>
      <c r="E3" s="171" t="s">
        <v>6</v>
      </c>
      <c r="F3" s="171"/>
      <c r="G3" s="171" t="s">
        <v>9</v>
      </c>
      <c r="H3" s="171"/>
      <c r="I3" s="171" t="s">
        <v>10</v>
      </c>
      <c r="J3" s="171"/>
      <c r="K3" s="171" t="s">
        <v>11</v>
      </c>
      <c r="L3" s="171"/>
      <c r="M3" s="171" t="s">
        <v>12</v>
      </c>
      <c r="N3" s="170" t="s">
        <v>13</v>
      </c>
      <c r="O3" s="170" t="s">
        <v>14</v>
      </c>
      <c r="P3" s="170" t="s">
        <v>15</v>
      </c>
      <c r="Q3" s="170" t="s">
        <v>16</v>
      </c>
      <c r="R3" s="170" t="s">
        <v>17</v>
      </c>
      <c r="S3" s="170" t="s">
        <v>18</v>
      </c>
      <c r="T3" s="170" t="s">
        <v>19</v>
      </c>
    </row>
    <row r="4" spans="1:20" ht="30" customHeight="1">
      <c r="A4" s="172"/>
      <c r="B4" s="172"/>
      <c r="C4" s="172"/>
      <c r="D4" s="172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172"/>
      <c r="N4" s="170"/>
      <c r="O4" s="170"/>
      <c r="P4" s="170"/>
      <c r="Q4" s="170"/>
      <c r="R4" s="170"/>
      <c r="S4" s="170"/>
      <c r="T4" s="170"/>
    </row>
    <row r="5" spans="1:20" ht="30" customHeight="1">
      <c r="A5" s="12" t="s">
        <v>51</v>
      </c>
      <c r="B5" s="12" t="s">
        <v>52</v>
      </c>
      <c r="C5" s="12" t="s">
        <v>52</v>
      </c>
      <c r="D5" s="13">
        <v>1</v>
      </c>
      <c r="E5" s="14">
        <f>F6+F33+F34+F35+F36</f>
        <v>0</v>
      </c>
      <c r="F5" s="14">
        <f t="shared" ref="F5:F36" si="0">E5*D5</f>
        <v>0</v>
      </c>
      <c r="G5" s="14">
        <f>H6+H33+H34+H35+H36</f>
        <v>0</v>
      </c>
      <c r="H5" s="14">
        <f t="shared" ref="H5:H36" si="1">G5*D5</f>
        <v>0</v>
      </c>
      <c r="I5" s="14">
        <f>J6+J33+J34+J35+J36</f>
        <v>0</v>
      </c>
      <c r="J5" s="14">
        <f t="shared" ref="J5:J36" si="2">I5*D5</f>
        <v>0</v>
      </c>
      <c r="K5" s="14">
        <f t="shared" ref="K5:K36" si="3">E5+G5+I5</f>
        <v>0</v>
      </c>
      <c r="L5" s="14">
        <f t="shared" ref="L5:L36" si="4">F5+H5+J5</f>
        <v>0</v>
      </c>
      <c r="M5" s="12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10"/>
    </row>
    <row r="6" spans="1:20" ht="30" customHeight="1">
      <c r="A6" s="12" t="s">
        <v>54</v>
      </c>
      <c r="B6" s="12" t="s">
        <v>52</v>
      </c>
      <c r="C6" s="12" t="s">
        <v>52</v>
      </c>
      <c r="D6" s="13">
        <v>1</v>
      </c>
      <c r="E6" s="14">
        <f>F7+F8+F9+F10+F11+F12+F13+F14+F15+F16+F21+F22+F23+F24+F25+F26+F27+F28+F29+F30+F31+F32</f>
        <v>0</v>
      </c>
      <c r="F6" s="14">
        <f t="shared" si="0"/>
        <v>0</v>
      </c>
      <c r="G6" s="14">
        <f>H7+H8+H9+H10+H11+H12+H13+H14+H15+H16+H21+H22+H23+H24+H25+H26+H27+H28+H29+H30+H31+H32</f>
        <v>0</v>
      </c>
      <c r="H6" s="14">
        <f t="shared" si="1"/>
        <v>0</v>
      </c>
      <c r="I6" s="14">
        <f>J7+J8+J9+J10+J11+J12+J13+J14+J15+J16+J21+J22+J23+J24+J25+J26+J27+J28+J29+J30+J31+J32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10"/>
    </row>
    <row r="7" spans="1:20" ht="30" customHeight="1">
      <c r="A7" s="12" t="s">
        <v>56</v>
      </c>
      <c r="B7" s="12" t="s">
        <v>52</v>
      </c>
      <c r="C7" s="12" t="s">
        <v>52</v>
      </c>
      <c r="D7" s="13">
        <v>1</v>
      </c>
      <c r="E7" s="14">
        <f>'내역서(건축)'!F27</f>
        <v>0</v>
      </c>
      <c r="F7" s="14">
        <f t="shared" si="0"/>
        <v>0</v>
      </c>
      <c r="G7" s="14">
        <f>'내역서(건축)'!H27</f>
        <v>0</v>
      </c>
      <c r="H7" s="14">
        <f t="shared" si="1"/>
        <v>0</v>
      </c>
      <c r="I7" s="14">
        <f>'내역서(건축)'!J27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10"/>
    </row>
    <row r="8" spans="1:20" ht="30" customHeight="1">
      <c r="A8" s="12" t="s">
        <v>97</v>
      </c>
      <c r="B8" s="12" t="s">
        <v>52</v>
      </c>
      <c r="C8" s="12" t="s">
        <v>52</v>
      </c>
      <c r="D8" s="13">
        <v>1</v>
      </c>
      <c r="E8" s="14">
        <f>'내역서(건축)'!F51</f>
        <v>0</v>
      </c>
      <c r="F8" s="14">
        <f t="shared" si="0"/>
        <v>0</v>
      </c>
      <c r="G8" s="14">
        <f>'내역서(건축)'!H51</f>
        <v>0</v>
      </c>
      <c r="H8" s="14">
        <f t="shared" si="1"/>
        <v>0</v>
      </c>
      <c r="I8" s="14">
        <f>'내역서(건축)'!J51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52</v>
      </c>
      <c r="N8" s="1" t="s">
        <v>98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10"/>
    </row>
    <row r="9" spans="1:20" ht="30" customHeight="1">
      <c r="A9" s="12" t="s">
        <v>164</v>
      </c>
      <c r="B9" s="12" t="s">
        <v>52</v>
      </c>
      <c r="C9" s="12" t="s">
        <v>52</v>
      </c>
      <c r="D9" s="13">
        <v>1</v>
      </c>
      <c r="E9" s="14">
        <f>'내역서(건축)'!F75</f>
        <v>0</v>
      </c>
      <c r="F9" s="14">
        <f t="shared" si="0"/>
        <v>0</v>
      </c>
      <c r="G9" s="14">
        <f>'내역서(건축)'!H75</f>
        <v>0</v>
      </c>
      <c r="H9" s="14">
        <f t="shared" si="1"/>
        <v>0</v>
      </c>
      <c r="I9" s="14">
        <f>'내역서(건축)'!J75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52</v>
      </c>
      <c r="N9" s="1" t="s">
        <v>165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10"/>
    </row>
    <row r="10" spans="1:20" ht="30" customHeight="1">
      <c r="A10" s="12" t="s">
        <v>173</v>
      </c>
      <c r="B10" s="12" t="s">
        <v>52</v>
      </c>
      <c r="C10" s="12" t="s">
        <v>52</v>
      </c>
      <c r="D10" s="13">
        <v>1</v>
      </c>
      <c r="E10" s="14">
        <f>'내역서(건축)'!F123</f>
        <v>0</v>
      </c>
      <c r="F10" s="14">
        <f t="shared" si="0"/>
        <v>0</v>
      </c>
      <c r="G10" s="14">
        <f>'내역서(건축)'!H123</f>
        <v>0</v>
      </c>
      <c r="H10" s="14">
        <f t="shared" si="1"/>
        <v>0</v>
      </c>
      <c r="I10" s="14">
        <f>'내역서(건축)'!J123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52</v>
      </c>
      <c r="N10" s="1" t="s">
        <v>174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10"/>
    </row>
    <row r="11" spans="1:20" ht="30" customHeight="1">
      <c r="A11" s="12" t="s">
        <v>366</v>
      </c>
      <c r="B11" s="12" t="s">
        <v>52</v>
      </c>
      <c r="C11" s="12" t="s">
        <v>52</v>
      </c>
      <c r="D11" s="13">
        <v>1</v>
      </c>
      <c r="E11" s="14">
        <f>'내역서(건축)'!F171</f>
        <v>0</v>
      </c>
      <c r="F11" s="14">
        <f t="shared" si="0"/>
        <v>0</v>
      </c>
      <c r="G11" s="14">
        <f>'내역서(건축)'!H171</f>
        <v>0</v>
      </c>
      <c r="H11" s="14">
        <f t="shared" si="1"/>
        <v>0</v>
      </c>
      <c r="I11" s="14">
        <f>'내역서(건축)'!J171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52</v>
      </c>
      <c r="N11" s="1" t="s">
        <v>367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10"/>
    </row>
    <row r="12" spans="1:20" ht="30" customHeight="1">
      <c r="A12" s="12" t="s">
        <v>482</v>
      </c>
      <c r="B12" s="12" t="s">
        <v>52</v>
      </c>
      <c r="C12" s="12" t="s">
        <v>52</v>
      </c>
      <c r="D12" s="13">
        <v>1</v>
      </c>
      <c r="E12" s="14">
        <f>'내역서(건축)'!F195</f>
        <v>0</v>
      </c>
      <c r="F12" s="14">
        <f t="shared" si="0"/>
        <v>0</v>
      </c>
      <c r="G12" s="14">
        <f>'내역서(건축)'!H195</f>
        <v>0</v>
      </c>
      <c r="H12" s="14">
        <f t="shared" si="1"/>
        <v>0</v>
      </c>
      <c r="I12" s="14">
        <f>'내역서(건축)'!J195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52</v>
      </c>
      <c r="N12" s="1" t="s">
        <v>483</v>
      </c>
      <c r="O12" s="1" t="s">
        <v>52</v>
      </c>
      <c r="P12" s="1" t="s">
        <v>55</v>
      </c>
      <c r="Q12" s="1" t="s">
        <v>52</v>
      </c>
      <c r="R12" s="2">
        <v>3</v>
      </c>
      <c r="S12" s="1" t="s">
        <v>52</v>
      </c>
      <c r="T12" s="10"/>
    </row>
    <row r="13" spans="1:20" ht="30" customHeight="1">
      <c r="A13" s="12" t="s">
        <v>581</v>
      </c>
      <c r="B13" s="12" t="s">
        <v>52</v>
      </c>
      <c r="C13" s="12" t="s">
        <v>52</v>
      </c>
      <c r="D13" s="13">
        <v>1</v>
      </c>
      <c r="E13" s="14">
        <f>'내역서(건축)'!F243</f>
        <v>0</v>
      </c>
      <c r="F13" s="14">
        <f t="shared" si="0"/>
        <v>0</v>
      </c>
      <c r="G13" s="14">
        <f>'내역서(건축)'!H243</f>
        <v>0</v>
      </c>
      <c r="H13" s="14">
        <f t="shared" si="1"/>
        <v>0</v>
      </c>
      <c r="I13" s="14">
        <f>'내역서(건축)'!J243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52</v>
      </c>
      <c r="N13" s="1" t="s">
        <v>582</v>
      </c>
      <c r="O13" s="1" t="s">
        <v>52</v>
      </c>
      <c r="P13" s="1" t="s">
        <v>55</v>
      </c>
      <c r="Q13" s="1" t="s">
        <v>52</v>
      </c>
      <c r="R13" s="2">
        <v>3</v>
      </c>
      <c r="S13" s="1" t="s">
        <v>52</v>
      </c>
      <c r="T13" s="10"/>
    </row>
    <row r="14" spans="1:20" ht="30" customHeight="1">
      <c r="A14" s="12" t="s">
        <v>755</v>
      </c>
      <c r="B14" s="12" t="s">
        <v>52</v>
      </c>
      <c r="C14" s="12" t="s">
        <v>52</v>
      </c>
      <c r="D14" s="13">
        <v>1</v>
      </c>
      <c r="E14" s="14">
        <f>'내역서(건축)'!F267</f>
        <v>0</v>
      </c>
      <c r="F14" s="14">
        <f t="shared" si="0"/>
        <v>0</v>
      </c>
      <c r="G14" s="14">
        <f>'내역서(건축)'!H267</f>
        <v>0</v>
      </c>
      <c r="H14" s="14">
        <f t="shared" si="1"/>
        <v>0</v>
      </c>
      <c r="I14" s="14">
        <f>'내역서(건축)'!J267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52</v>
      </c>
      <c r="N14" s="1" t="s">
        <v>756</v>
      </c>
      <c r="O14" s="1" t="s">
        <v>52</v>
      </c>
      <c r="P14" s="1" t="s">
        <v>55</v>
      </c>
      <c r="Q14" s="1" t="s">
        <v>52</v>
      </c>
      <c r="R14" s="2">
        <v>3</v>
      </c>
      <c r="S14" s="1" t="s">
        <v>52</v>
      </c>
      <c r="T14" s="10"/>
    </row>
    <row r="15" spans="1:20" ht="30" customHeight="1">
      <c r="A15" s="12" t="s">
        <v>779</v>
      </c>
      <c r="B15" s="12" t="s">
        <v>52</v>
      </c>
      <c r="C15" s="12" t="s">
        <v>52</v>
      </c>
      <c r="D15" s="13">
        <v>1</v>
      </c>
      <c r="E15" s="14">
        <f>'내역서(건축)'!F315</f>
        <v>0</v>
      </c>
      <c r="F15" s="14">
        <f t="shared" si="0"/>
        <v>0</v>
      </c>
      <c r="G15" s="14">
        <f>'내역서(건축)'!H315</f>
        <v>0</v>
      </c>
      <c r="H15" s="14">
        <f t="shared" si="1"/>
        <v>0</v>
      </c>
      <c r="I15" s="14">
        <f>'내역서(건축)'!J315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52</v>
      </c>
      <c r="N15" s="1" t="s">
        <v>780</v>
      </c>
      <c r="O15" s="1" t="s">
        <v>52</v>
      </c>
      <c r="P15" s="1" t="s">
        <v>55</v>
      </c>
      <c r="Q15" s="1" t="s">
        <v>52</v>
      </c>
      <c r="R15" s="2">
        <v>3</v>
      </c>
      <c r="S15" s="1" t="s">
        <v>52</v>
      </c>
      <c r="T15" s="10"/>
    </row>
    <row r="16" spans="1:20" ht="30" customHeight="1">
      <c r="A16" s="12" t="s">
        <v>913</v>
      </c>
      <c r="B16" s="12" t="s">
        <v>52</v>
      </c>
      <c r="C16" s="12" t="s">
        <v>52</v>
      </c>
      <c r="D16" s="13">
        <v>1</v>
      </c>
      <c r="E16" s="14">
        <f>F17+F18+F19+F20</f>
        <v>0</v>
      </c>
      <c r="F16" s="14">
        <f t="shared" si="0"/>
        <v>0</v>
      </c>
      <c r="G16" s="14">
        <f>H17+H18+H19+H20</f>
        <v>0</v>
      </c>
      <c r="H16" s="14">
        <f t="shared" si="1"/>
        <v>0</v>
      </c>
      <c r="I16" s="14">
        <f>J17+J18+J19+J20</f>
        <v>0</v>
      </c>
      <c r="J16" s="14">
        <f t="shared" si="2"/>
        <v>0</v>
      </c>
      <c r="K16" s="14">
        <f t="shared" si="3"/>
        <v>0</v>
      </c>
      <c r="L16" s="14">
        <f t="shared" si="4"/>
        <v>0</v>
      </c>
      <c r="M16" s="12" t="s">
        <v>52</v>
      </c>
      <c r="N16" s="1" t="s">
        <v>914</v>
      </c>
      <c r="O16" s="1" t="s">
        <v>52</v>
      </c>
      <c r="P16" s="1" t="s">
        <v>55</v>
      </c>
      <c r="Q16" s="1" t="s">
        <v>52</v>
      </c>
      <c r="R16" s="2">
        <v>3</v>
      </c>
      <c r="S16" s="1" t="s">
        <v>52</v>
      </c>
      <c r="T16" s="10"/>
    </row>
    <row r="17" spans="1:20" ht="30" customHeight="1">
      <c r="A17" s="12" t="s">
        <v>915</v>
      </c>
      <c r="B17" s="12" t="s">
        <v>52</v>
      </c>
      <c r="C17" s="12" t="s">
        <v>52</v>
      </c>
      <c r="D17" s="13">
        <v>1</v>
      </c>
      <c r="E17" s="14">
        <f>'내역서(건축)'!F339</f>
        <v>0</v>
      </c>
      <c r="F17" s="14">
        <f t="shared" si="0"/>
        <v>0</v>
      </c>
      <c r="G17" s="14">
        <f>'내역서(건축)'!H339</f>
        <v>0</v>
      </c>
      <c r="H17" s="14">
        <f t="shared" si="1"/>
        <v>0</v>
      </c>
      <c r="I17" s="14">
        <f>'내역서(건축)'!J339</f>
        <v>0</v>
      </c>
      <c r="J17" s="14">
        <f t="shared" si="2"/>
        <v>0</v>
      </c>
      <c r="K17" s="14">
        <f t="shared" si="3"/>
        <v>0</v>
      </c>
      <c r="L17" s="14">
        <f t="shared" si="4"/>
        <v>0</v>
      </c>
      <c r="M17" s="12" t="s">
        <v>52</v>
      </c>
      <c r="N17" s="1" t="s">
        <v>916</v>
      </c>
      <c r="O17" s="1" t="s">
        <v>52</v>
      </c>
      <c r="P17" s="1" t="s">
        <v>914</v>
      </c>
      <c r="Q17" s="1" t="s">
        <v>52</v>
      </c>
      <c r="R17" s="2">
        <v>4</v>
      </c>
      <c r="S17" s="1" t="s">
        <v>52</v>
      </c>
      <c r="T17" s="10"/>
    </row>
    <row r="18" spans="1:20" ht="30" customHeight="1">
      <c r="A18" s="12" t="s">
        <v>935</v>
      </c>
      <c r="B18" s="12" t="s">
        <v>52</v>
      </c>
      <c r="C18" s="12" t="s">
        <v>52</v>
      </c>
      <c r="D18" s="13">
        <v>1</v>
      </c>
      <c r="E18" s="14">
        <f>'내역서(건축)'!F363</f>
        <v>0</v>
      </c>
      <c r="F18" s="14">
        <f t="shared" si="0"/>
        <v>0</v>
      </c>
      <c r="G18" s="14">
        <f>'내역서(건축)'!H363</f>
        <v>0</v>
      </c>
      <c r="H18" s="14">
        <f t="shared" si="1"/>
        <v>0</v>
      </c>
      <c r="I18" s="14">
        <f>'내역서(건축)'!J363</f>
        <v>0</v>
      </c>
      <c r="J18" s="14">
        <f t="shared" si="2"/>
        <v>0</v>
      </c>
      <c r="K18" s="14">
        <f t="shared" si="3"/>
        <v>0</v>
      </c>
      <c r="L18" s="14">
        <f t="shared" si="4"/>
        <v>0</v>
      </c>
      <c r="M18" s="12" t="s">
        <v>52</v>
      </c>
      <c r="N18" s="1" t="s">
        <v>936</v>
      </c>
      <c r="O18" s="1" t="s">
        <v>52</v>
      </c>
      <c r="P18" s="1" t="s">
        <v>914</v>
      </c>
      <c r="Q18" s="1" t="s">
        <v>52</v>
      </c>
      <c r="R18" s="2">
        <v>4</v>
      </c>
      <c r="S18" s="1" t="s">
        <v>52</v>
      </c>
      <c r="T18" s="10"/>
    </row>
    <row r="19" spans="1:20" ht="30" customHeight="1">
      <c r="A19" s="12" t="s">
        <v>953</v>
      </c>
      <c r="B19" s="12" t="s">
        <v>52</v>
      </c>
      <c r="C19" s="12" t="s">
        <v>52</v>
      </c>
      <c r="D19" s="13">
        <v>1</v>
      </c>
      <c r="E19" s="14">
        <f>'내역서(건축)'!F387</f>
        <v>0</v>
      </c>
      <c r="F19" s="14">
        <f t="shared" si="0"/>
        <v>0</v>
      </c>
      <c r="G19" s="14">
        <f>'내역서(건축)'!H387</f>
        <v>0</v>
      </c>
      <c r="H19" s="14">
        <f t="shared" si="1"/>
        <v>0</v>
      </c>
      <c r="I19" s="14">
        <f>'내역서(건축)'!J387</f>
        <v>0</v>
      </c>
      <c r="J19" s="14">
        <f t="shared" si="2"/>
        <v>0</v>
      </c>
      <c r="K19" s="14">
        <f t="shared" si="3"/>
        <v>0</v>
      </c>
      <c r="L19" s="14">
        <f t="shared" si="4"/>
        <v>0</v>
      </c>
      <c r="M19" s="12" t="s">
        <v>52</v>
      </c>
      <c r="N19" s="1" t="s">
        <v>954</v>
      </c>
      <c r="O19" s="1" t="s">
        <v>52</v>
      </c>
      <c r="P19" s="1" t="s">
        <v>914</v>
      </c>
      <c r="Q19" s="1" t="s">
        <v>52</v>
      </c>
      <c r="R19" s="2">
        <v>4</v>
      </c>
      <c r="S19" s="1" t="s">
        <v>52</v>
      </c>
      <c r="T19" s="10"/>
    </row>
    <row r="20" spans="1:20" ht="30" customHeight="1">
      <c r="A20" s="12" t="s">
        <v>978</v>
      </c>
      <c r="B20" s="12" t="s">
        <v>52</v>
      </c>
      <c r="C20" s="12" t="s">
        <v>52</v>
      </c>
      <c r="D20" s="13">
        <v>1</v>
      </c>
      <c r="E20" s="14">
        <f>'내역서(건축)'!F411</f>
        <v>0</v>
      </c>
      <c r="F20" s="14">
        <f t="shared" si="0"/>
        <v>0</v>
      </c>
      <c r="G20" s="14">
        <f>'내역서(건축)'!H411</f>
        <v>0</v>
      </c>
      <c r="H20" s="14">
        <f t="shared" si="1"/>
        <v>0</v>
      </c>
      <c r="I20" s="14">
        <f>'내역서(건축)'!J411</f>
        <v>0</v>
      </c>
      <c r="J20" s="14">
        <f t="shared" si="2"/>
        <v>0</v>
      </c>
      <c r="K20" s="14">
        <f t="shared" si="3"/>
        <v>0</v>
      </c>
      <c r="L20" s="14">
        <f t="shared" si="4"/>
        <v>0</v>
      </c>
      <c r="M20" s="12" t="s">
        <v>52</v>
      </c>
      <c r="N20" s="1" t="s">
        <v>979</v>
      </c>
      <c r="O20" s="1" t="s">
        <v>52</v>
      </c>
      <c r="P20" s="1" t="s">
        <v>914</v>
      </c>
      <c r="Q20" s="1" t="s">
        <v>52</v>
      </c>
      <c r="R20" s="2">
        <v>4</v>
      </c>
      <c r="S20" s="1" t="s">
        <v>52</v>
      </c>
      <c r="T20" s="10"/>
    </row>
    <row r="21" spans="1:20" ht="30" customHeight="1">
      <c r="A21" s="12" t="s">
        <v>997</v>
      </c>
      <c r="B21" s="12" t="s">
        <v>52</v>
      </c>
      <c r="C21" s="12" t="s">
        <v>52</v>
      </c>
      <c r="D21" s="13">
        <v>1</v>
      </c>
      <c r="E21" s="14">
        <f>'내역서(건축)'!F435</f>
        <v>0</v>
      </c>
      <c r="F21" s="14">
        <f t="shared" si="0"/>
        <v>0</v>
      </c>
      <c r="G21" s="14">
        <f>'내역서(건축)'!H435</f>
        <v>0</v>
      </c>
      <c r="H21" s="14">
        <f t="shared" si="1"/>
        <v>0</v>
      </c>
      <c r="I21" s="14">
        <f>'내역서(건축)'!J435</f>
        <v>0</v>
      </c>
      <c r="J21" s="14">
        <f t="shared" si="2"/>
        <v>0</v>
      </c>
      <c r="K21" s="14">
        <f t="shared" si="3"/>
        <v>0</v>
      </c>
      <c r="L21" s="14">
        <f t="shared" si="4"/>
        <v>0</v>
      </c>
      <c r="M21" s="12" t="s">
        <v>52</v>
      </c>
      <c r="N21" s="1" t="s">
        <v>998</v>
      </c>
      <c r="O21" s="1" t="s">
        <v>52</v>
      </c>
      <c r="P21" s="1" t="s">
        <v>55</v>
      </c>
      <c r="Q21" s="1" t="s">
        <v>52</v>
      </c>
      <c r="R21" s="2">
        <v>3</v>
      </c>
      <c r="S21" s="1" t="s">
        <v>52</v>
      </c>
      <c r="T21" s="10"/>
    </row>
    <row r="22" spans="1:20" ht="30" customHeight="1">
      <c r="A22" s="12" t="s">
        <v>1086</v>
      </c>
      <c r="B22" s="12" t="s">
        <v>52</v>
      </c>
      <c r="C22" s="12" t="s">
        <v>52</v>
      </c>
      <c r="D22" s="13">
        <v>1</v>
      </c>
      <c r="E22" s="14">
        <f>'내역서(건축)'!F459</f>
        <v>0</v>
      </c>
      <c r="F22" s="14">
        <f t="shared" si="0"/>
        <v>0</v>
      </c>
      <c r="G22" s="14">
        <f>'내역서(건축)'!H459</f>
        <v>0</v>
      </c>
      <c r="H22" s="14">
        <f t="shared" si="1"/>
        <v>0</v>
      </c>
      <c r="I22" s="14">
        <f>'내역서(건축)'!J459</f>
        <v>0</v>
      </c>
      <c r="J22" s="14">
        <f t="shared" si="2"/>
        <v>0</v>
      </c>
      <c r="K22" s="14">
        <f t="shared" si="3"/>
        <v>0</v>
      </c>
      <c r="L22" s="14">
        <f t="shared" si="4"/>
        <v>0</v>
      </c>
      <c r="M22" s="12" t="s">
        <v>52</v>
      </c>
      <c r="N22" s="1" t="s">
        <v>1087</v>
      </c>
      <c r="O22" s="1" t="s">
        <v>52</v>
      </c>
      <c r="P22" s="1" t="s">
        <v>55</v>
      </c>
      <c r="Q22" s="1" t="s">
        <v>52</v>
      </c>
      <c r="R22" s="2">
        <v>3</v>
      </c>
      <c r="S22" s="1" t="s">
        <v>52</v>
      </c>
      <c r="T22" s="10"/>
    </row>
    <row r="23" spans="1:20" ht="30" customHeight="1">
      <c r="A23" s="12" t="s">
        <v>1116</v>
      </c>
      <c r="B23" s="12" t="s">
        <v>52</v>
      </c>
      <c r="C23" s="12" t="s">
        <v>52</v>
      </c>
      <c r="D23" s="13">
        <v>1</v>
      </c>
      <c r="E23" s="14">
        <f>'내역서(건축)'!F507</f>
        <v>0</v>
      </c>
      <c r="F23" s="14">
        <f t="shared" si="0"/>
        <v>0</v>
      </c>
      <c r="G23" s="14">
        <f>'내역서(건축)'!H507</f>
        <v>0</v>
      </c>
      <c r="H23" s="14">
        <f t="shared" si="1"/>
        <v>0</v>
      </c>
      <c r="I23" s="14">
        <f>'내역서(건축)'!J507</f>
        <v>0</v>
      </c>
      <c r="J23" s="14">
        <f t="shared" si="2"/>
        <v>0</v>
      </c>
      <c r="K23" s="14">
        <f t="shared" si="3"/>
        <v>0</v>
      </c>
      <c r="L23" s="14">
        <f t="shared" si="4"/>
        <v>0</v>
      </c>
      <c r="M23" s="12" t="s">
        <v>52</v>
      </c>
      <c r="N23" s="1" t="s">
        <v>1117</v>
      </c>
      <c r="O23" s="1" t="s">
        <v>52</v>
      </c>
      <c r="P23" s="1" t="s">
        <v>55</v>
      </c>
      <c r="Q23" s="1" t="s">
        <v>52</v>
      </c>
      <c r="R23" s="2">
        <v>3</v>
      </c>
      <c r="S23" s="1" t="s">
        <v>52</v>
      </c>
      <c r="T23" s="10"/>
    </row>
    <row r="24" spans="1:20" ht="30" customHeight="1">
      <c r="A24" s="12" t="s">
        <v>1272</v>
      </c>
      <c r="B24" s="12" t="s">
        <v>52</v>
      </c>
      <c r="C24" s="12" t="s">
        <v>52</v>
      </c>
      <c r="D24" s="13">
        <v>1</v>
      </c>
      <c r="E24" s="14">
        <f>'내역서(건축)'!F531</f>
        <v>0</v>
      </c>
      <c r="F24" s="14">
        <f t="shared" si="0"/>
        <v>0</v>
      </c>
      <c r="G24" s="14">
        <f>'내역서(건축)'!H531</f>
        <v>0</v>
      </c>
      <c r="H24" s="14">
        <f t="shared" si="1"/>
        <v>0</v>
      </c>
      <c r="I24" s="14">
        <f>'내역서(건축)'!J531</f>
        <v>0</v>
      </c>
      <c r="J24" s="14">
        <f t="shared" si="2"/>
        <v>0</v>
      </c>
      <c r="K24" s="14">
        <f t="shared" si="3"/>
        <v>0</v>
      </c>
      <c r="L24" s="14">
        <f t="shared" si="4"/>
        <v>0</v>
      </c>
      <c r="M24" s="12" t="s">
        <v>52</v>
      </c>
      <c r="N24" s="1" t="s">
        <v>1273</v>
      </c>
      <c r="O24" s="1" t="s">
        <v>52</v>
      </c>
      <c r="P24" s="1" t="s">
        <v>55</v>
      </c>
      <c r="Q24" s="1" t="s">
        <v>52</v>
      </c>
      <c r="R24" s="2">
        <v>3</v>
      </c>
      <c r="S24" s="1" t="s">
        <v>52</v>
      </c>
      <c r="T24" s="10"/>
    </row>
    <row r="25" spans="1:20" ht="30" customHeight="1">
      <c r="A25" s="12" t="s">
        <v>1332</v>
      </c>
      <c r="B25" s="12" t="s">
        <v>52</v>
      </c>
      <c r="C25" s="12" t="s">
        <v>52</v>
      </c>
      <c r="D25" s="13">
        <v>1</v>
      </c>
      <c r="E25" s="14">
        <f>'내역서(건축)'!F603</f>
        <v>0</v>
      </c>
      <c r="F25" s="14">
        <f t="shared" si="0"/>
        <v>0</v>
      </c>
      <c r="G25" s="14">
        <f>'내역서(건축)'!H603</f>
        <v>0</v>
      </c>
      <c r="H25" s="14">
        <f t="shared" si="1"/>
        <v>0</v>
      </c>
      <c r="I25" s="14">
        <f>'내역서(건축)'!J603</f>
        <v>0</v>
      </c>
      <c r="J25" s="14">
        <f t="shared" si="2"/>
        <v>0</v>
      </c>
      <c r="K25" s="14">
        <f t="shared" si="3"/>
        <v>0</v>
      </c>
      <c r="L25" s="14">
        <f t="shared" si="4"/>
        <v>0</v>
      </c>
      <c r="M25" s="12" t="s">
        <v>52</v>
      </c>
      <c r="N25" s="1" t="s">
        <v>1333</v>
      </c>
      <c r="O25" s="1" t="s">
        <v>52</v>
      </c>
      <c r="P25" s="1" t="s">
        <v>55</v>
      </c>
      <c r="Q25" s="1" t="s">
        <v>52</v>
      </c>
      <c r="R25" s="2">
        <v>3</v>
      </c>
      <c r="S25" s="1" t="s">
        <v>52</v>
      </c>
      <c r="T25" s="10"/>
    </row>
    <row r="26" spans="1:20" ht="30" customHeight="1">
      <c r="A26" s="12" t="s">
        <v>1589</v>
      </c>
      <c r="B26" s="12" t="s">
        <v>52</v>
      </c>
      <c r="C26" s="12" t="s">
        <v>52</v>
      </c>
      <c r="D26" s="13">
        <v>1</v>
      </c>
      <c r="E26" s="14">
        <f>'내역서(건축)'!F627</f>
        <v>0</v>
      </c>
      <c r="F26" s="14">
        <f t="shared" si="0"/>
        <v>0</v>
      </c>
      <c r="G26" s="14">
        <f>'내역서(건축)'!H627</f>
        <v>0</v>
      </c>
      <c r="H26" s="14">
        <f t="shared" si="1"/>
        <v>0</v>
      </c>
      <c r="I26" s="14">
        <f>'내역서(건축)'!J627</f>
        <v>0</v>
      </c>
      <c r="J26" s="14">
        <f t="shared" si="2"/>
        <v>0</v>
      </c>
      <c r="K26" s="14">
        <f t="shared" si="3"/>
        <v>0</v>
      </c>
      <c r="L26" s="14">
        <f t="shared" si="4"/>
        <v>0</v>
      </c>
      <c r="M26" s="12" t="s">
        <v>52</v>
      </c>
      <c r="N26" s="1" t="s">
        <v>1590</v>
      </c>
      <c r="O26" s="1" t="s">
        <v>52</v>
      </c>
      <c r="P26" s="1" t="s">
        <v>55</v>
      </c>
      <c r="Q26" s="1" t="s">
        <v>52</v>
      </c>
      <c r="R26" s="2">
        <v>3</v>
      </c>
      <c r="S26" s="1" t="s">
        <v>52</v>
      </c>
      <c r="T26" s="10"/>
    </row>
    <row r="27" spans="1:20" ht="30" customHeight="1">
      <c r="A27" s="12" t="s">
        <v>1644</v>
      </c>
      <c r="B27" s="12" t="s">
        <v>52</v>
      </c>
      <c r="C27" s="12" t="s">
        <v>52</v>
      </c>
      <c r="D27" s="13">
        <v>1</v>
      </c>
      <c r="E27" s="14">
        <f>'내역서(건축)'!F651</f>
        <v>0</v>
      </c>
      <c r="F27" s="14">
        <f t="shared" si="0"/>
        <v>0</v>
      </c>
      <c r="G27" s="14">
        <f>'내역서(건축)'!H651</f>
        <v>0</v>
      </c>
      <c r="H27" s="14">
        <f t="shared" si="1"/>
        <v>0</v>
      </c>
      <c r="I27" s="14">
        <f>'내역서(건축)'!J651</f>
        <v>0</v>
      </c>
      <c r="J27" s="14">
        <f t="shared" si="2"/>
        <v>0</v>
      </c>
      <c r="K27" s="14">
        <f t="shared" si="3"/>
        <v>0</v>
      </c>
      <c r="L27" s="14">
        <f t="shared" si="4"/>
        <v>0</v>
      </c>
      <c r="M27" s="12" t="s">
        <v>52</v>
      </c>
      <c r="N27" s="1" t="s">
        <v>1645</v>
      </c>
      <c r="O27" s="1" t="s">
        <v>52</v>
      </c>
      <c r="P27" s="1" t="s">
        <v>55</v>
      </c>
      <c r="Q27" s="1" t="s">
        <v>52</v>
      </c>
      <c r="R27" s="2">
        <v>3</v>
      </c>
      <c r="S27" s="1" t="s">
        <v>52</v>
      </c>
      <c r="T27" s="10"/>
    </row>
    <row r="28" spans="1:20" ht="30" customHeight="1">
      <c r="A28" s="12" t="s">
        <v>1695</v>
      </c>
      <c r="B28" s="12" t="s">
        <v>52</v>
      </c>
      <c r="C28" s="12" t="s">
        <v>52</v>
      </c>
      <c r="D28" s="13">
        <v>1</v>
      </c>
      <c r="E28" s="14">
        <f>'내역서(건축)'!F699</f>
        <v>0</v>
      </c>
      <c r="F28" s="14">
        <f t="shared" si="0"/>
        <v>0</v>
      </c>
      <c r="G28" s="14">
        <f>'내역서(건축)'!H699</f>
        <v>0</v>
      </c>
      <c r="H28" s="14">
        <f t="shared" si="1"/>
        <v>0</v>
      </c>
      <c r="I28" s="14">
        <f>'내역서(건축)'!J699</f>
        <v>0</v>
      </c>
      <c r="J28" s="14">
        <f t="shared" si="2"/>
        <v>0</v>
      </c>
      <c r="K28" s="14">
        <f t="shared" si="3"/>
        <v>0</v>
      </c>
      <c r="L28" s="14">
        <f t="shared" si="4"/>
        <v>0</v>
      </c>
      <c r="M28" s="12" t="s">
        <v>52</v>
      </c>
      <c r="N28" s="1" t="s">
        <v>1696</v>
      </c>
      <c r="O28" s="1" t="s">
        <v>52</v>
      </c>
      <c r="P28" s="1" t="s">
        <v>55</v>
      </c>
      <c r="Q28" s="1" t="s">
        <v>52</v>
      </c>
      <c r="R28" s="2">
        <v>3</v>
      </c>
      <c r="S28" s="1" t="s">
        <v>52</v>
      </c>
      <c r="T28" s="10"/>
    </row>
    <row r="29" spans="1:20" ht="30" customHeight="1">
      <c r="A29" s="12" t="s">
        <v>1815</v>
      </c>
      <c r="B29" s="12" t="s">
        <v>52</v>
      </c>
      <c r="C29" s="12" t="s">
        <v>52</v>
      </c>
      <c r="D29" s="13">
        <v>1</v>
      </c>
      <c r="E29" s="14">
        <f>'내역서(건축)'!F723</f>
        <v>0</v>
      </c>
      <c r="F29" s="14">
        <f t="shared" si="0"/>
        <v>0</v>
      </c>
      <c r="G29" s="14">
        <f>'내역서(건축)'!H723</f>
        <v>0</v>
      </c>
      <c r="H29" s="14">
        <f t="shared" si="1"/>
        <v>0</v>
      </c>
      <c r="I29" s="14">
        <f>'내역서(건축)'!J723</f>
        <v>0</v>
      </c>
      <c r="J29" s="14">
        <f t="shared" si="2"/>
        <v>0</v>
      </c>
      <c r="K29" s="14">
        <f t="shared" si="3"/>
        <v>0</v>
      </c>
      <c r="L29" s="14">
        <f t="shared" si="4"/>
        <v>0</v>
      </c>
      <c r="M29" s="12" t="s">
        <v>52</v>
      </c>
      <c r="N29" s="1" t="s">
        <v>1816</v>
      </c>
      <c r="O29" s="1" t="s">
        <v>52</v>
      </c>
      <c r="P29" s="1" t="s">
        <v>55</v>
      </c>
      <c r="Q29" s="1" t="s">
        <v>52</v>
      </c>
      <c r="R29" s="2">
        <v>3</v>
      </c>
      <c r="S29" s="1" t="s">
        <v>52</v>
      </c>
      <c r="T29" s="10"/>
    </row>
    <row r="30" spans="1:20" ht="30" customHeight="1">
      <c r="A30" s="12" t="s">
        <v>1844</v>
      </c>
      <c r="B30" s="12" t="s">
        <v>52</v>
      </c>
      <c r="C30" s="12" t="s">
        <v>52</v>
      </c>
      <c r="D30" s="13">
        <v>1</v>
      </c>
      <c r="E30" s="14">
        <f>'내역서(건축)'!F747</f>
        <v>0</v>
      </c>
      <c r="F30" s="14">
        <f t="shared" si="0"/>
        <v>0</v>
      </c>
      <c r="G30" s="14">
        <f>'내역서(건축)'!H747</f>
        <v>0</v>
      </c>
      <c r="H30" s="14">
        <f t="shared" si="1"/>
        <v>0</v>
      </c>
      <c r="I30" s="14">
        <f>'내역서(건축)'!J747</f>
        <v>0</v>
      </c>
      <c r="J30" s="14">
        <f t="shared" si="2"/>
        <v>0</v>
      </c>
      <c r="K30" s="14">
        <f t="shared" si="3"/>
        <v>0</v>
      </c>
      <c r="L30" s="14">
        <f t="shared" si="4"/>
        <v>0</v>
      </c>
      <c r="M30" s="12" t="s">
        <v>52</v>
      </c>
      <c r="N30" s="1" t="s">
        <v>1845</v>
      </c>
      <c r="O30" s="1" t="s">
        <v>52</v>
      </c>
      <c r="P30" s="1" t="s">
        <v>55</v>
      </c>
      <c r="Q30" s="1" t="s">
        <v>52</v>
      </c>
      <c r="R30" s="2">
        <v>3</v>
      </c>
      <c r="S30" s="1" t="s">
        <v>52</v>
      </c>
      <c r="T30" s="10"/>
    </row>
    <row r="31" spans="1:20" ht="30" customHeight="1">
      <c r="A31" s="12" t="s">
        <v>1871</v>
      </c>
      <c r="B31" s="12" t="s">
        <v>52</v>
      </c>
      <c r="C31" s="12" t="s">
        <v>52</v>
      </c>
      <c r="D31" s="13">
        <v>1</v>
      </c>
      <c r="E31" s="14">
        <f>'내역서(건축)'!F771</f>
        <v>0</v>
      </c>
      <c r="F31" s="14">
        <f t="shared" si="0"/>
        <v>0</v>
      </c>
      <c r="G31" s="14">
        <f>'내역서(건축)'!H771</f>
        <v>0</v>
      </c>
      <c r="H31" s="14">
        <f t="shared" si="1"/>
        <v>0</v>
      </c>
      <c r="I31" s="14">
        <f>'내역서(건축)'!J771</f>
        <v>0</v>
      </c>
      <c r="J31" s="14">
        <f t="shared" si="2"/>
        <v>0</v>
      </c>
      <c r="K31" s="14">
        <f t="shared" si="3"/>
        <v>0</v>
      </c>
      <c r="L31" s="14">
        <f t="shared" si="4"/>
        <v>0</v>
      </c>
      <c r="M31" s="12" t="s">
        <v>52</v>
      </c>
      <c r="N31" s="1" t="s">
        <v>1872</v>
      </c>
      <c r="O31" s="1" t="s">
        <v>52</v>
      </c>
      <c r="P31" s="1" t="s">
        <v>55</v>
      </c>
      <c r="Q31" s="1" t="s">
        <v>52</v>
      </c>
      <c r="R31" s="2">
        <v>3</v>
      </c>
      <c r="S31" s="1" t="s">
        <v>52</v>
      </c>
      <c r="T31" s="10"/>
    </row>
    <row r="32" spans="1:20" ht="30" customHeight="1">
      <c r="A32" s="12" t="s">
        <v>1906</v>
      </c>
      <c r="B32" s="12" t="s">
        <v>52</v>
      </c>
      <c r="C32" s="12" t="s">
        <v>52</v>
      </c>
      <c r="D32" s="13">
        <v>1</v>
      </c>
      <c r="E32" s="14">
        <f>'내역서(건축)'!F795</f>
        <v>0</v>
      </c>
      <c r="F32" s="14">
        <f t="shared" si="0"/>
        <v>0</v>
      </c>
      <c r="G32" s="14">
        <f>'내역서(건축)'!H795</f>
        <v>0</v>
      </c>
      <c r="H32" s="14">
        <f t="shared" si="1"/>
        <v>0</v>
      </c>
      <c r="I32" s="14">
        <f>'내역서(건축)'!J795</f>
        <v>0</v>
      </c>
      <c r="J32" s="14">
        <f t="shared" si="2"/>
        <v>0</v>
      </c>
      <c r="K32" s="14">
        <f t="shared" si="3"/>
        <v>0</v>
      </c>
      <c r="L32" s="14">
        <f t="shared" si="4"/>
        <v>0</v>
      </c>
      <c r="M32" s="12" t="s">
        <v>52</v>
      </c>
      <c r="N32" s="1" t="s">
        <v>1907</v>
      </c>
      <c r="O32" s="1" t="s">
        <v>52</v>
      </c>
      <c r="P32" s="1" t="s">
        <v>55</v>
      </c>
      <c r="Q32" s="1" t="s">
        <v>52</v>
      </c>
      <c r="R32" s="2">
        <v>3</v>
      </c>
      <c r="S32" s="1" t="s">
        <v>52</v>
      </c>
      <c r="T32" s="10"/>
    </row>
    <row r="33" spans="1:20" ht="30" customHeight="1">
      <c r="A33" s="12" t="s">
        <v>1914</v>
      </c>
      <c r="B33" s="12" t="s">
        <v>52</v>
      </c>
      <c r="C33" s="12" t="s">
        <v>52</v>
      </c>
      <c r="D33" s="13">
        <v>1</v>
      </c>
      <c r="E33" s="14">
        <f>'내역서(건축)'!F819</f>
        <v>0</v>
      </c>
      <c r="F33" s="14">
        <f t="shared" si="0"/>
        <v>0</v>
      </c>
      <c r="G33" s="14">
        <f>'내역서(건축)'!H819</f>
        <v>0</v>
      </c>
      <c r="H33" s="14">
        <f t="shared" si="1"/>
        <v>0</v>
      </c>
      <c r="I33" s="14">
        <f>'내역서(건축)'!J819</f>
        <v>0</v>
      </c>
      <c r="J33" s="14">
        <f t="shared" si="2"/>
        <v>0</v>
      </c>
      <c r="K33" s="14">
        <f t="shared" si="3"/>
        <v>0</v>
      </c>
      <c r="L33" s="14">
        <f t="shared" si="4"/>
        <v>0</v>
      </c>
      <c r="M33" s="12" t="s">
        <v>52</v>
      </c>
      <c r="N33" s="1" t="s">
        <v>1915</v>
      </c>
      <c r="O33" s="1" t="s">
        <v>52</v>
      </c>
      <c r="P33" s="1" t="s">
        <v>53</v>
      </c>
      <c r="Q33" s="1" t="s">
        <v>52</v>
      </c>
      <c r="R33" s="2">
        <v>2</v>
      </c>
      <c r="S33" s="1" t="s">
        <v>52</v>
      </c>
      <c r="T33" s="10"/>
    </row>
    <row r="34" spans="1:20" ht="30" customHeight="1">
      <c r="A34" s="12" t="s">
        <v>1919</v>
      </c>
      <c r="B34" s="12" t="s">
        <v>52</v>
      </c>
      <c r="C34" s="12" t="s">
        <v>52</v>
      </c>
      <c r="D34" s="13">
        <v>1</v>
      </c>
      <c r="E34" s="14">
        <f>'내역서(건축)'!F843</f>
        <v>0</v>
      </c>
      <c r="F34" s="14">
        <f t="shared" si="0"/>
        <v>0</v>
      </c>
      <c r="G34" s="14">
        <f>'내역서(건축)'!H843</f>
        <v>0</v>
      </c>
      <c r="H34" s="14">
        <f t="shared" si="1"/>
        <v>0</v>
      </c>
      <c r="I34" s="14">
        <f>'내역서(건축)'!J843</f>
        <v>0</v>
      </c>
      <c r="J34" s="14">
        <f t="shared" si="2"/>
        <v>0</v>
      </c>
      <c r="K34" s="14">
        <f t="shared" si="3"/>
        <v>0</v>
      </c>
      <c r="L34" s="14">
        <f t="shared" si="4"/>
        <v>0</v>
      </c>
      <c r="M34" s="12" t="s">
        <v>52</v>
      </c>
      <c r="N34" s="1" t="s">
        <v>1920</v>
      </c>
      <c r="O34" s="1" t="s">
        <v>52</v>
      </c>
      <c r="P34" s="1" t="s">
        <v>53</v>
      </c>
      <c r="Q34" s="1" t="s">
        <v>52</v>
      </c>
      <c r="R34" s="2">
        <v>2</v>
      </c>
      <c r="S34" s="1" t="s">
        <v>52</v>
      </c>
      <c r="T34" s="10"/>
    </row>
    <row r="35" spans="1:20" ht="30" customHeight="1">
      <c r="A35" s="12" t="s">
        <v>1954</v>
      </c>
      <c r="B35" s="12" t="s">
        <v>52</v>
      </c>
      <c r="C35" s="12" t="s">
        <v>52</v>
      </c>
      <c r="D35" s="13">
        <v>1</v>
      </c>
      <c r="E35" s="14">
        <f>'내역서(건축)'!F867</f>
        <v>0</v>
      </c>
      <c r="F35" s="14">
        <f t="shared" si="0"/>
        <v>0</v>
      </c>
      <c r="G35" s="14">
        <f>'내역서(건축)'!H867</f>
        <v>0</v>
      </c>
      <c r="H35" s="14">
        <f t="shared" si="1"/>
        <v>0</v>
      </c>
      <c r="I35" s="14">
        <f>'내역서(건축)'!J867</f>
        <v>0</v>
      </c>
      <c r="J35" s="14">
        <f t="shared" si="2"/>
        <v>0</v>
      </c>
      <c r="K35" s="14">
        <f t="shared" si="3"/>
        <v>0</v>
      </c>
      <c r="L35" s="14">
        <f t="shared" si="4"/>
        <v>0</v>
      </c>
      <c r="M35" s="12" t="s">
        <v>52</v>
      </c>
      <c r="N35" s="1" t="s">
        <v>1955</v>
      </c>
      <c r="O35" s="1" t="s">
        <v>52</v>
      </c>
      <c r="P35" s="1" t="s">
        <v>53</v>
      </c>
      <c r="Q35" s="1" t="s">
        <v>52</v>
      </c>
      <c r="R35" s="2">
        <v>2</v>
      </c>
      <c r="S35" s="1" t="s">
        <v>52</v>
      </c>
      <c r="T35" s="10"/>
    </row>
    <row r="36" spans="1:20" ht="30" customHeight="1">
      <c r="A36" s="12" t="s">
        <v>1975</v>
      </c>
      <c r="B36" s="12" t="s">
        <v>52</v>
      </c>
      <c r="C36" s="12" t="s">
        <v>52</v>
      </c>
      <c r="D36" s="13">
        <v>1</v>
      </c>
      <c r="E36" s="14">
        <f>'내역서(건축)'!F963</f>
        <v>0</v>
      </c>
      <c r="F36" s="14">
        <f t="shared" si="0"/>
        <v>0</v>
      </c>
      <c r="G36" s="14">
        <f>'내역서(건축)'!H963</f>
        <v>0</v>
      </c>
      <c r="H36" s="14">
        <f t="shared" si="1"/>
        <v>0</v>
      </c>
      <c r="I36" s="14">
        <f>'내역서(건축)'!J963</f>
        <v>0</v>
      </c>
      <c r="J36" s="14">
        <f t="shared" si="2"/>
        <v>0</v>
      </c>
      <c r="K36" s="14">
        <f t="shared" si="3"/>
        <v>0</v>
      </c>
      <c r="L36" s="14">
        <f t="shared" si="4"/>
        <v>0</v>
      </c>
      <c r="M36" s="12" t="s">
        <v>52</v>
      </c>
      <c r="N36" s="1" t="s">
        <v>1976</v>
      </c>
      <c r="O36" s="1" t="s">
        <v>52</v>
      </c>
      <c r="P36" s="1" t="s">
        <v>53</v>
      </c>
      <c r="Q36" s="1" t="s">
        <v>52</v>
      </c>
      <c r="R36" s="2">
        <v>2</v>
      </c>
      <c r="S36" s="1" t="s">
        <v>52</v>
      </c>
      <c r="T36" s="10"/>
    </row>
    <row r="37" spans="1:20" ht="30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T37" s="9"/>
    </row>
    <row r="38" spans="1:20" ht="30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T38" s="9"/>
    </row>
    <row r="39" spans="1:20" ht="30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T39" s="9"/>
    </row>
    <row r="40" spans="1:20" ht="30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T40" s="9"/>
    </row>
    <row r="41" spans="1:20" ht="30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T41" s="9"/>
    </row>
    <row r="42" spans="1:20" ht="30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T42" s="9"/>
    </row>
    <row r="43" spans="1:20" ht="30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T43" s="9"/>
    </row>
    <row r="44" spans="1:20" ht="30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T44" s="9"/>
    </row>
    <row r="45" spans="1:20" ht="30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T45" s="9"/>
    </row>
    <row r="46" spans="1:20" ht="30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T46" s="9"/>
    </row>
    <row r="47" spans="1:20" ht="30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T47" s="9"/>
    </row>
    <row r="48" spans="1:20" ht="30" customHeight="1">
      <c r="A48" s="12" t="s">
        <v>95</v>
      </c>
      <c r="B48" s="13"/>
      <c r="C48" s="13"/>
      <c r="D48" s="13"/>
      <c r="E48" s="13"/>
      <c r="F48" s="14">
        <f>F5</f>
        <v>0</v>
      </c>
      <c r="G48" s="13"/>
      <c r="H48" s="14">
        <f>H5</f>
        <v>0</v>
      </c>
      <c r="I48" s="13"/>
      <c r="J48" s="14">
        <f>J5</f>
        <v>0</v>
      </c>
      <c r="K48" s="13"/>
      <c r="L48" s="14">
        <f>L5</f>
        <v>0</v>
      </c>
      <c r="M48" s="13"/>
      <c r="T48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63"/>
  <sheetViews>
    <sheetView topLeftCell="B939" workbookViewId="0">
      <selection activeCell="I941" sqref="I94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5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48" ht="30" customHeight="1">
      <c r="A2" s="171" t="s">
        <v>2</v>
      </c>
      <c r="B2" s="171" t="s">
        <v>3</v>
      </c>
      <c r="C2" s="171" t="s">
        <v>4</v>
      </c>
      <c r="D2" s="171" t="s">
        <v>5</v>
      </c>
      <c r="E2" s="171" t="s">
        <v>6</v>
      </c>
      <c r="F2" s="171"/>
      <c r="G2" s="171" t="s">
        <v>9</v>
      </c>
      <c r="H2" s="171"/>
      <c r="I2" s="171" t="s">
        <v>10</v>
      </c>
      <c r="J2" s="171"/>
      <c r="K2" s="171" t="s">
        <v>11</v>
      </c>
      <c r="L2" s="171"/>
      <c r="M2" s="171" t="s">
        <v>12</v>
      </c>
      <c r="N2" s="170" t="s">
        <v>20</v>
      </c>
      <c r="O2" s="170" t="s">
        <v>14</v>
      </c>
      <c r="P2" s="170" t="s">
        <v>21</v>
      </c>
      <c r="Q2" s="170" t="s">
        <v>13</v>
      </c>
      <c r="R2" s="170" t="s">
        <v>22</v>
      </c>
      <c r="S2" s="170" t="s">
        <v>23</v>
      </c>
      <c r="T2" s="170" t="s">
        <v>24</v>
      </c>
      <c r="U2" s="170" t="s">
        <v>25</v>
      </c>
      <c r="V2" s="170" t="s">
        <v>26</v>
      </c>
      <c r="W2" s="170" t="s">
        <v>27</v>
      </c>
      <c r="X2" s="170" t="s">
        <v>28</v>
      </c>
      <c r="Y2" s="170" t="s">
        <v>29</v>
      </c>
      <c r="Z2" s="170" t="s">
        <v>30</v>
      </c>
      <c r="AA2" s="170" t="s">
        <v>31</v>
      </c>
      <c r="AB2" s="170" t="s">
        <v>32</v>
      </c>
      <c r="AC2" s="170" t="s">
        <v>33</v>
      </c>
      <c r="AD2" s="170" t="s">
        <v>34</v>
      </c>
      <c r="AE2" s="170" t="s">
        <v>35</v>
      </c>
      <c r="AF2" s="170" t="s">
        <v>36</v>
      </c>
      <c r="AG2" s="170" t="s">
        <v>37</v>
      </c>
      <c r="AH2" s="170" t="s">
        <v>38</v>
      </c>
      <c r="AI2" s="170" t="s">
        <v>39</v>
      </c>
      <c r="AJ2" s="170" t="s">
        <v>40</v>
      </c>
      <c r="AK2" s="170" t="s">
        <v>41</v>
      </c>
      <c r="AL2" s="170" t="s">
        <v>42</v>
      </c>
      <c r="AM2" s="170" t="s">
        <v>43</v>
      </c>
      <c r="AN2" s="170" t="s">
        <v>44</v>
      </c>
      <c r="AO2" s="170" t="s">
        <v>45</v>
      </c>
      <c r="AP2" s="170" t="s">
        <v>46</v>
      </c>
      <c r="AQ2" s="170" t="s">
        <v>47</v>
      </c>
      <c r="AR2" s="170" t="s">
        <v>48</v>
      </c>
      <c r="AS2" s="170" t="s">
        <v>16</v>
      </c>
      <c r="AT2" s="170" t="s">
        <v>17</v>
      </c>
      <c r="AU2" s="170" t="s">
        <v>49</v>
      </c>
      <c r="AV2" s="170" t="s">
        <v>50</v>
      </c>
    </row>
    <row r="3" spans="1:48" ht="30" customHeight="1">
      <c r="A3" s="171"/>
      <c r="B3" s="171"/>
      <c r="C3" s="171"/>
      <c r="D3" s="171"/>
      <c r="E3" s="8" t="s">
        <v>7</v>
      </c>
      <c r="F3" s="8" t="s">
        <v>8</v>
      </c>
      <c r="G3" s="8" t="s">
        <v>7</v>
      </c>
      <c r="H3" s="8" t="s">
        <v>8</v>
      </c>
      <c r="I3" s="8" t="s">
        <v>7</v>
      </c>
      <c r="J3" s="8" t="s">
        <v>8</v>
      </c>
      <c r="K3" s="8" t="s">
        <v>7</v>
      </c>
      <c r="L3" s="8" t="s">
        <v>8</v>
      </c>
      <c r="M3" s="171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</row>
    <row r="4" spans="1:48" ht="30" customHeight="1">
      <c r="A4" s="15" t="s">
        <v>56</v>
      </c>
      <c r="B4" s="15" t="s">
        <v>58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N4" s="2"/>
      <c r="O4" s="2"/>
      <c r="P4" s="2"/>
      <c r="Q4" s="1" t="s">
        <v>57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>
      <c r="A5" s="15" t="s">
        <v>59</v>
      </c>
      <c r="B5" s="15" t="s">
        <v>60</v>
      </c>
      <c r="C5" s="15" t="s">
        <v>61</v>
      </c>
      <c r="D5" s="13">
        <v>1</v>
      </c>
      <c r="E5" s="14">
        <v>0</v>
      </c>
      <c r="F5" s="14">
        <f t="shared" ref="F5:F11" si="0">TRUNC(E5*D5, 0)</f>
        <v>0</v>
      </c>
      <c r="G5" s="14">
        <v>0</v>
      </c>
      <c r="H5" s="14">
        <f t="shared" ref="H5:H11" si="1">TRUNC(G5*D5, 0)</f>
        <v>0</v>
      </c>
      <c r="I5" s="14">
        <v>0</v>
      </c>
      <c r="J5" s="14">
        <f t="shared" ref="J5:J11" si="2">TRUNC(I5*D5, 0)</f>
        <v>0</v>
      </c>
      <c r="K5" s="14">
        <f t="shared" ref="K5:L11" si="3">TRUNC(E5+G5+I5, 0)</f>
        <v>0</v>
      </c>
      <c r="L5" s="14">
        <f t="shared" si="3"/>
        <v>0</v>
      </c>
      <c r="M5" s="15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52</v>
      </c>
      <c r="AS5" s="1" t="s">
        <v>52</v>
      </c>
      <c r="AT5" s="2"/>
      <c r="AU5" s="1" t="s">
        <v>66</v>
      </c>
      <c r="AV5" s="2">
        <v>762</v>
      </c>
    </row>
    <row r="6" spans="1:48" ht="30" customHeight="1">
      <c r="A6" s="15" t="s">
        <v>67</v>
      </c>
      <c r="B6" s="15" t="s">
        <v>60</v>
      </c>
      <c r="C6" s="15" t="s">
        <v>61</v>
      </c>
      <c r="D6" s="13">
        <v>1</v>
      </c>
      <c r="E6" s="14">
        <v>0</v>
      </c>
      <c r="F6" s="14">
        <f t="shared" si="0"/>
        <v>0</v>
      </c>
      <c r="G6" s="14">
        <v>0</v>
      </c>
      <c r="H6" s="14">
        <f t="shared" si="1"/>
        <v>0</v>
      </c>
      <c r="I6" s="14">
        <v>0</v>
      </c>
      <c r="J6" s="14">
        <f t="shared" si="2"/>
        <v>0</v>
      </c>
      <c r="K6" s="14">
        <f t="shared" si="3"/>
        <v>0</v>
      </c>
      <c r="L6" s="14">
        <f t="shared" si="3"/>
        <v>0</v>
      </c>
      <c r="M6" s="15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70</v>
      </c>
      <c r="AV6" s="2">
        <v>763</v>
      </c>
    </row>
    <row r="7" spans="1:48" ht="30" customHeight="1">
      <c r="A7" s="15" t="s">
        <v>71</v>
      </c>
      <c r="B7" s="15" t="s">
        <v>72</v>
      </c>
      <c r="C7" s="15" t="s">
        <v>73</v>
      </c>
      <c r="D7" s="13">
        <v>1</v>
      </c>
      <c r="E7" s="14">
        <v>0</v>
      </c>
      <c r="F7" s="14">
        <f t="shared" si="0"/>
        <v>0</v>
      </c>
      <c r="G7" s="14">
        <v>0</v>
      </c>
      <c r="H7" s="14">
        <f t="shared" si="1"/>
        <v>0</v>
      </c>
      <c r="I7" s="14">
        <v>0</v>
      </c>
      <c r="J7" s="14">
        <f t="shared" si="2"/>
        <v>0</v>
      </c>
      <c r="K7" s="14">
        <f t="shared" si="3"/>
        <v>0</v>
      </c>
      <c r="L7" s="14">
        <f t="shared" si="3"/>
        <v>0</v>
      </c>
      <c r="M7" s="15" t="s">
        <v>74</v>
      </c>
      <c r="N7" s="1" t="s">
        <v>75</v>
      </c>
      <c r="O7" s="1" t="s">
        <v>52</v>
      </c>
      <c r="P7" s="1" t="s">
        <v>52</v>
      </c>
      <c r="Q7" s="1" t="s">
        <v>57</v>
      </c>
      <c r="R7" s="1" t="s">
        <v>64</v>
      </c>
      <c r="S7" s="1" t="s">
        <v>65</v>
      </c>
      <c r="T7" s="1" t="s">
        <v>65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76</v>
      </c>
      <c r="AV7" s="2">
        <v>462</v>
      </c>
    </row>
    <row r="8" spans="1:48" ht="30" customHeight="1">
      <c r="A8" s="15" t="s">
        <v>77</v>
      </c>
      <c r="B8" s="15" t="s">
        <v>78</v>
      </c>
      <c r="C8" s="15" t="s">
        <v>79</v>
      </c>
      <c r="D8" s="13">
        <v>210</v>
      </c>
      <c r="E8" s="14">
        <v>0</v>
      </c>
      <c r="F8" s="14">
        <f t="shared" si="0"/>
        <v>0</v>
      </c>
      <c r="G8" s="14">
        <v>0</v>
      </c>
      <c r="H8" s="14">
        <f t="shared" si="1"/>
        <v>0</v>
      </c>
      <c r="I8" s="14">
        <v>0</v>
      </c>
      <c r="J8" s="14">
        <f t="shared" si="2"/>
        <v>0</v>
      </c>
      <c r="K8" s="14">
        <f t="shared" si="3"/>
        <v>0</v>
      </c>
      <c r="L8" s="14">
        <f t="shared" si="3"/>
        <v>0</v>
      </c>
      <c r="M8" s="15" t="s">
        <v>80</v>
      </c>
      <c r="N8" s="1" t="s">
        <v>81</v>
      </c>
      <c r="O8" s="1" t="s">
        <v>52</v>
      </c>
      <c r="P8" s="1" t="s">
        <v>52</v>
      </c>
      <c r="Q8" s="1" t="s">
        <v>57</v>
      </c>
      <c r="R8" s="1" t="s">
        <v>64</v>
      </c>
      <c r="S8" s="1" t="s">
        <v>65</v>
      </c>
      <c r="T8" s="1" t="s">
        <v>65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82</v>
      </c>
      <c r="AV8" s="2">
        <v>463</v>
      </c>
    </row>
    <row r="9" spans="1:48" ht="30" customHeight="1">
      <c r="A9" s="15" t="s">
        <v>83</v>
      </c>
      <c r="B9" s="15" t="s">
        <v>84</v>
      </c>
      <c r="C9" s="15" t="s">
        <v>61</v>
      </c>
      <c r="D9" s="13">
        <v>1</v>
      </c>
      <c r="E9" s="14">
        <v>0</v>
      </c>
      <c r="F9" s="14">
        <f t="shared" si="0"/>
        <v>0</v>
      </c>
      <c r="G9" s="14">
        <v>0</v>
      </c>
      <c r="H9" s="14">
        <f t="shared" si="1"/>
        <v>0</v>
      </c>
      <c r="I9" s="14">
        <v>0</v>
      </c>
      <c r="J9" s="14">
        <f t="shared" si="2"/>
        <v>0</v>
      </c>
      <c r="K9" s="14">
        <f t="shared" si="3"/>
        <v>0</v>
      </c>
      <c r="L9" s="14">
        <f t="shared" si="3"/>
        <v>0</v>
      </c>
      <c r="M9" s="15" t="s">
        <v>85</v>
      </c>
      <c r="N9" s="1" t="s">
        <v>86</v>
      </c>
      <c r="O9" s="1" t="s">
        <v>52</v>
      </c>
      <c r="P9" s="1" t="s">
        <v>52</v>
      </c>
      <c r="Q9" s="1" t="s">
        <v>57</v>
      </c>
      <c r="R9" s="1" t="s">
        <v>64</v>
      </c>
      <c r="S9" s="1" t="s">
        <v>65</v>
      </c>
      <c r="T9" s="1" t="s">
        <v>65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52</v>
      </c>
      <c r="AS9" s="1" t="s">
        <v>52</v>
      </c>
      <c r="AT9" s="2"/>
      <c r="AU9" s="1" t="s">
        <v>87</v>
      </c>
      <c r="AV9" s="2">
        <v>10</v>
      </c>
    </row>
    <row r="10" spans="1:48" ht="30" customHeight="1">
      <c r="A10" s="15" t="s">
        <v>88</v>
      </c>
      <c r="B10" s="15" t="s">
        <v>52</v>
      </c>
      <c r="C10" s="15" t="s">
        <v>89</v>
      </c>
      <c r="D10" s="13">
        <v>1</v>
      </c>
      <c r="E10" s="14">
        <v>0</v>
      </c>
      <c r="F10" s="14">
        <f t="shared" si="0"/>
        <v>0</v>
      </c>
      <c r="G10" s="14">
        <v>0</v>
      </c>
      <c r="H10" s="14">
        <f t="shared" si="1"/>
        <v>0</v>
      </c>
      <c r="I10" s="14">
        <v>0</v>
      </c>
      <c r="J10" s="14">
        <f t="shared" si="2"/>
        <v>0</v>
      </c>
      <c r="K10" s="14">
        <f t="shared" si="3"/>
        <v>0</v>
      </c>
      <c r="L10" s="14">
        <f t="shared" si="3"/>
        <v>0</v>
      </c>
      <c r="M10" s="15" t="s">
        <v>52</v>
      </c>
      <c r="N10" s="1" t="s">
        <v>90</v>
      </c>
      <c r="O10" s="1" t="s">
        <v>52</v>
      </c>
      <c r="P10" s="1" t="s">
        <v>52</v>
      </c>
      <c r="Q10" s="1" t="s">
        <v>57</v>
      </c>
      <c r="R10" s="1" t="s">
        <v>65</v>
      </c>
      <c r="S10" s="1" t="s">
        <v>65</v>
      </c>
      <c r="T10" s="1" t="s">
        <v>64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52</v>
      </c>
      <c r="AS10" s="1" t="s">
        <v>52</v>
      </c>
      <c r="AT10" s="2"/>
      <c r="AU10" s="1" t="s">
        <v>91</v>
      </c>
      <c r="AV10" s="2">
        <v>4</v>
      </c>
    </row>
    <row r="11" spans="1:48" ht="30" customHeight="1">
      <c r="A11" s="15" t="s">
        <v>92</v>
      </c>
      <c r="B11" s="15" t="s">
        <v>52</v>
      </c>
      <c r="C11" s="15" t="s">
        <v>89</v>
      </c>
      <c r="D11" s="13">
        <v>1</v>
      </c>
      <c r="E11" s="14">
        <v>0</v>
      </c>
      <c r="F11" s="14">
        <f t="shared" si="0"/>
        <v>0</v>
      </c>
      <c r="G11" s="14">
        <v>0</v>
      </c>
      <c r="H11" s="14">
        <f t="shared" si="1"/>
        <v>0</v>
      </c>
      <c r="I11" s="14">
        <v>0</v>
      </c>
      <c r="J11" s="14">
        <f t="shared" si="2"/>
        <v>0</v>
      </c>
      <c r="K11" s="14">
        <f t="shared" si="3"/>
        <v>0</v>
      </c>
      <c r="L11" s="14">
        <f t="shared" si="3"/>
        <v>0</v>
      </c>
      <c r="M11" s="15" t="s">
        <v>52</v>
      </c>
      <c r="N11" s="1" t="s">
        <v>93</v>
      </c>
      <c r="O11" s="1" t="s">
        <v>52</v>
      </c>
      <c r="P11" s="1" t="s">
        <v>52</v>
      </c>
      <c r="Q11" s="1" t="s">
        <v>57</v>
      </c>
      <c r="R11" s="1" t="s">
        <v>65</v>
      </c>
      <c r="S11" s="1" t="s">
        <v>65</v>
      </c>
      <c r="T11" s="1" t="s">
        <v>64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52</v>
      </c>
      <c r="AS11" s="1" t="s">
        <v>52</v>
      </c>
      <c r="AT11" s="2"/>
      <c r="AU11" s="1" t="s">
        <v>94</v>
      </c>
      <c r="AV11" s="2">
        <v>5</v>
      </c>
    </row>
    <row r="12" spans="1:48" ht="30" customHeight="1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</row>
    <row r="13" spans="1:48" ht="30" customHeight="1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</row>
    <row r="14" spans="1:48" ht="30" customHeight="1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</row>
    <row r="15" spans="1:48" ht="30" customHeight="1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</row>
    <row r="16" spans="1:48" ht="30" customHeight="1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</row>
    <row r="17" spans="1:48" ht="30" customHeight="1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</row>
    <row r="18" spans="1:48" ht="30" customHeight="1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</row>
    <row r="19" spans="1:48" ht="30" customHeight="1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</row>
    <row r="20" spans="1:48" ht="30" customHeight="1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</row>
    <row r="21" spans="1:48" ht="30" customHeight="1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</row>
    <row r="22" spans="1:48" ht="30" customHeight="1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</row>
    <row r="23" spans="1:48" ht="30" customHeight="1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</row>
    <row r="24" spans="1:48" ht="30" customHeight="1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</row>
    <row r="25" spans="1:48" ht="30" customHeight="1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</row>
    <row r="26" spans="1:48" ht="30" customHeight="1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</row>
    <row r="27" spans="1:48" ht="30" customHeight="1">
      <c r="A27" s="15" t="s">
        <v>95</v>
      </c>
      <c r="B27" s="13"/>
      <c r="C27" s="13"/>
      <c r="D27" s="13"/>
      <c r="E27" s="14"/>
      <c r="F27" s="14">
        <f>SUMIF(AR5:AR26,"",F5:F26)</f>
        <v>0</v>
      </c>
      <c r="G27" s="14"/>
      <c r="H27" s="14">
        <f>SUMIF(AR5:AR26,"",H5:H26)</f>
        <v>0</v>
      </c>
      <c r="I27" s="14"/>
      <c r="J27" s="14">
        <f>SUMIF(AR5:AR26,"",J5:J26)</f>
        <v>0</v>
      </c>
      <c r="K27" s="14"/>
      <c r="L27" s="14">
        <f>SUMIF(AR5:AR26,"",L5:L26)</f>
        <v>0</v>
      </c>
      <c r="M27" s="13"/>
      <c r="N27" t="s">
        <v>96</v>
      </c>
    </row>
    <row r="28" spans="1:48" ht="30" customHeight="1">
      <c r="A28" s="15" t="s">
        <v>97</v>
      </c>
      <c r="B28" s="15" t="s">
        <v>99</v>
      </c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2"/>
      <c r="O28" s="2"/>
      <c r="P28" s="2"/>
      <c r="Q28" s="1" t="s">
        <v>98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>
      <c r="A29" s="15" t="s">
        <v>100</v>
      </c>
      <c r="B29" s="15" t="s">
        <v>101</v>
      </c>
      <c r="C29" s="15" t="s">
        <v>102</v>
      </c>
      <c r="D29" s="13">
        <v>12</v>
      </c>
      <c r="E29" s="14">
        <v>0</v>
      </c>
      <c r="F29" s="14">
        <f t="shared" ref="F29:F41" si="4">TRUNC(E29*D29, 0)</f>
        <v>0</v>
      </c>
      <c r="G29" s="14">
        <v>0</v>
      </c>
      <c r="H29" s="14">
        <f t="shared" ref="H29:H41" si="5">TRUNC(G29*D29, 0)</f>
        <v>0</v>
      </c>
      <c r="I29" s="14">
        <v>0</v>
      </c>
      <c r="J29" s="14">
        <f t="shared" ref="J29:J41" si="6">TRUNC(I29*D29, 0)</f>
        <v>0</v>
      </c>
      <c r="K29" s="14">
        <f t="shared" ref="K29:K41" si="7">TRUNC(E29+G29+I29, 0)</f>
        <v>0</v>
      </c>
      <c r="L29" s="14">
        <f t="shared" ref="L29:L41" si="8">TRUNC(F29+H29+J29, 0)</f>
        <v>0</v>
      </c>
      <c r="M29" s="15" t="s">
        <v>103</v>
      </c>
      <c r="N29" s="1" t="s">
        <v>104</v>
      </c>
      <c r="O29" s="1" t="s">
        <v>52</v>
      </c>
      <c r="P29" s="1" t="s">
        <v>52</v>
      </c>
      <c r="Q29" s="1" t="s">
        <v>98</v>
      </c>
      <c r="R29" s="1" t="s">
        <v>64</v>
      </c>
      <c r="S29" s="1" t="s">
        <v>65</v>
      </c>
      <c r="T29" s="1" t="s">
        <v>65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105</v>
      </c>
      <c r="AV29" s="2">
        <v>12</v>
      </c>
    </row>
    <row r="30" spans="1:48" ht="30" customHeight="1">
      <c r="A30" s="15" t="s">
        <v>106</v>
      </c>
      <c r="B30" s="15" t="s">
        <v>107</v>
      </c>
      <c r="C30" s="15" t="s">
        <v>108</v>
      </c>
      <c r="D30" s="13">
        <v>1558</v>
      </c>
      <c r="E30" s="14">
        <v>0</v>
      </c>
      <c r="F30" s="14">
        <f t="shared" si="4"/>
        <v>0</v>
      </c>
      <c r="G30" s="14">
        <v>0</v>
      </c>
      <c r="H30" s="14">
        <f t="shared" si="5"/>
        <v>0</v>
      </c>
      <c r="I30" s="14">
        <v>0</v>
      </c>
      <c r="J30" s="14">
        <f t="shared" si="6"/>
        <v>0</v>
      </c>
      <c r="K30" s="14">
        <f t="shared" si="7"/>
        <v>0</v>
      </c>
      <c r="L30" s="14">
        <f t="shared" si="8"/>
        <v>0</v>
      </c>
      <c r="M30" s="15" t="s">
        <v>109</v>
      </c>
      <c r="N30" s="1" t="s">
        <v>110</v>
      </c>
      <c r="O30" s="1" t="s">
        <v>52</v>
      </c>
      <c r="P30" s="1" t="s">
        <v>52</v>
      </c>
      <c r="Q30" s="1" t="s">
        <v>98</v>
      </c>
      <c r="R30" s="1" t="s">
        <v>64</v>
      </c>
      <c r="S30" s="1" t="s">
        <v>65</v>
      </c>
      <c r="T30" s="1" t="s">
        <v>65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111</v>
      </c>
      <c r="AV30" s="2">
        <v>464</v>
      </c>
    </row>
    <row r="31" spans="1:48" ht="30" customHeight="1">
      <c r="A31" s="15" t="s">
        <v>106</v>
      </c>
      <c r="B31" s="15" t="s">
        <v>112</v>
      </c>
      <c r="C31" s="15" t="s">
        <v>108</v>
      </c>
      <c r="D31" s="13">
        <v>251</v>
      </c>
      <c r="E31" s="14">
        <v>0</v>
      </c>
      <c r="F31" s="14">
        <f t="shared" si="4"/>
        <v>0</v>
      </c>
      <c r="G31" s="14">
        <v>0</v>
      </c>
      <c r="H31" s="14">
        <f t="shared" si="5"/>
        <v>0</v>
      </c>
      <c r="I31" s="14">
        <v>0</v>
      </c>
      <c r="J31" s="14">
        <f t="shared" si="6"/>
        <v>0</v>
      </c>
      <c r="K31" s="14">
        <f t="shared" si="7"/>
        <v>0</v>
      </c>
      <c r="L31" s="14">
        <f t="shared" si="8"/>
        <v>0</v>
      </c>
      <c r="M31" s="15" t="s">
        <v>113</v>
      </c>
      <c r="N31" s="1" t="s">
        <v>114</v>
      </c>
      <c r="O31" s="1" t="s">
        <v>52</v>
      </c>
      <c r="P31" s="1" t="s">
        <v>52</v>
      </c>
      <c r="Q31" s="1" t="s">
        <v>98</v>
      </c>
      <c r="R31" s="1" t="s">
        <v>64</v>
      </c>
      <c r="S31" s="1" t="s">
        <v>65</v>
      </c>
      <c r="T31" s="1" t="s">
        <v>65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115</v>
      </c>
      <c r="AV31" s="2">
        <v>465</v>
      </c>
    </row>
    <row r="32" spans="1:48" ht="30" customHeight="1">
      <c r="A32" s="15" t="s">
        <v>116</v>
      </c>
      <c r="B32" s="15" t="s">
        <v>117</v>
      </c>
      <c r="C32" s="15" t="s">
        <v>61</v>
      </c>
      <c r="D32" s="13">
        <v>2</v>
      </c>
      <c r="E32" s="14">
        <v>0</v>
      </c>
      <c r="F32" s="14">
        <f t="shared" si="4"/>
        <v>0</v>
      </c>
      <c r="G32" s="14">
        <v>0</v>
      </c>
      <c r="H32" s="14">
        <f t="shared" si="5"/>
        <v>0</v>
      </c>
      <c r="I32" s="14">
        <v>0</v>
      </c>
      <c r="J32" s="14">
        <f t="shared" si="6"/>
        <v>0</v>
      </c>
      <c r="K32" s="14">
        <f t="shared" si="7"/>
        <v>0</v>
      </c>
      <c r="L32" s="14">
        <f t="shared" si="8"/>
        <v>0</v>
      </c>
      <c r="M32" s="15" t="s">
        <v>118</v>
      </c>
      <c r="N32" s="1" t="s">
        <v>119</v>
      </c>
      <c r="O32" s="1" t="s">
        <v>52</v>
      </c>
      <c r="P32" s="1" t="s">
        <v>52</v>
      </c>
      <c r="Q32" s="1" t="s">
        <v>98</v>
      </c>
      <c r="R32" s="1" t="s">
        <v>64</v>
      </c>
      <c r="S32" s="1" t="s">
        <v>65</v>
      </c>
      <c r="T32" s="1" t="s">
        <v>65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120</v>
      </c>
      <c r="AV32" s="2">
        <v>15</v>
      </c>
    </row>
    <row r="33" spans="1:48" ht="30" customHeight="1">
      <c r="A33" s="15" t="s">
        <v>116</v>
      </c>
      <c r="B33" s="15" t="s">
        <v>121</v>
      </c>
      <c r="C33" s="15" t="s">
        <v>61</v>
      </c>
      <c r="D33" s="13">
        <v>4</v>
      </c>
      <c r="E33" s="14">
        <v>0</v>
      </c>
      <c r="F33" s="14">
        <f t="shared" si="4"/>
        <v>0</v>
      </c>
      <c r="G33" s="14">
        <v>0</v>
      </c>
      <c r="H33" s="14">
        <f t="shared" si="5"/>
        <v>0</v>
      </c>
      <c r="I33" s="14">
        <v>0</v>
      </c>
      <c r="J33" s="14">
        <f t="shared" si="6"/>
        <v>0</v>
      </c>
      <c r="K33" s="14">
        <f t="shared" si="7"/>
        <v>0</v>
      </c>
      <c r="L33" s="14">
        <f t="shared" si="8"/>
        <v>0</v>
      </c>
      <c r="M33" s="15" t="s">
        <v>122</v>
      </c>
      <c r="N33" s="1" t="s">
        <v>123</v>
      </c>
      <c r="O33" s="1" t="s">
        <v>52</v>
      </c>
      <c r="P33" s="1" t="s">
        <v>52</v>
      </c>
      <c r="Q33" s="1" t="s">
        <v>98</v>
      </c>
      <c r="R33" s="1" t="s">
        <v>64</v>
      </c>
      <c r="S33" s="1" t="s">
        <v>65</v>
      </c>
      <c r="T33" s="1" t="s">
        <v>65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124</v>
      </c>
      <c r="AV33" s="2">
        <v>16</v>
      </c>
    </row>
    <row r="34" spans="1:48" ht="30" customHeight="1">
      <c r="A34" s="15" t="s">
        <v>125</v>
      </c>
      <c r="B34" s="15" t="s">
        <v>126</v>
      </c>
      <c r="C34" s="15" t="s">
        <v>127</v>
      </c>
      <c r="D34" s="13">
        <v>1140</v>
      </c>
      <c r="E34" s="14">
        <v>0</v>
      </c>
      <c r="F34" s="14">
        <f t="shared" si="4"/>
        <v>0</v>
      </c>
      <c r="G34" s="14">
        <v>0</v>
      </c>
      <c r="H34" s="14">
        <f t="shared" si="5"/>
        <v>0</v>
      </c>
      <c r="I34" s="14">
        <v>0</v>
      </c>
      <c r="J34" s="14">
        <f t="shared" si="6"/>
        <v>0</v>
      </c>
      <c r="K34" s="14">
        <f t="shared" si="7"/>
        <v>0</v>
      </c>
      <c r="L34" s="14">
        <f t="shared" si="8"/>
        <v>0</v>
      </c>
      <c r="M34" s="15" t="s">
        <v>128</v>
      </c>
      <c r="N34" s="1" t="s">
        <v>129</v>
      </c>
      <c r="O34" s="1" t="s">
        <v>52</v>
      </c>
      <c r="P34" s="1" t="s">
        <v>52</v>
      </c>
      <c r="Q34" s="1" t="s">
        <v>98</v>
      </c>
      <c r="R34" s="1" t="s">
        <v>64</v>
      </c>
      <c r="S34" s="1" t="s">
        <v>65</v>
      </c>
      <c r="T34" s="1" t="s">
        <v>65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52</v>
      </c>
      <c r="AS34" s="1" t="s">
        <v>52</v>
      </c>
      <c r="AT34" s="2"/>
      <c r="AU34" s="1" t="s">
        <v>130</v>
      </c>
      <c r="AV34" s="2">
        <v>466</v>
      </c>
    </row>
    <row r="35" spans="1:48" ht="30" customHeight="1">
      <c r="A35" s="15" t="s">
        <v>131</v>
      </c>
      <c r="B35" s="15" t="s">
        <v>132</v>
      </c>
      <c r="C35" s="15" t="s">
        <v>133</v>
      </c>
      <c r="D35" s="13">
        <v>3</v>
      </c>
      <c r="E35" s="14">
        <v>0</v>
      </c>
      <c r="F35" s="14">
        <f t="shared" si="4"/>
        <v>0</v>
      </c>
      <c r="G35" s="14">
        <v>0</v>
      </c>
      <c r="H35" s="14">
        <f t="shared" si="5"/>
        <v>0</v>
      </c>
      <c r="I35" s="14">
        <v>0</v>
      </c>
      <c r="J35" s="14">
        <f t="shared" si="6"/>
        <v>0</v>
      </c>
      <c r="K35" s="14">
        <f t="shared" si="7"/>
        <v>0</v>
      </c>
      <c r="L35" s="14">
        <f t="shared" si="8"/>
        <v>0</v>
      </c>
      <c r="M35" s="15" t="s">
        <v>134</v>
      </c>
      <c r="N35" s="1" t="s">
        <v>135</v>
      </c>
      <c r="O35" s="1" t="s">
        <v>52</v>
      </c>
      <c r="P35" s="1" t="s">
        <v>52</v>
      </c>
      <c r="Q35" s="1" t="s">
        <v>98</v>
      </c>
      <c r="R35" s="1" t="s">
        <v>64</v>
      </c>
      <c r="S35" s="1" t="s">
        <v>65</v>
      </c>
      <c r="T35" s="1" t="s">
        <v>65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52</v>
      </c>
      <c r="AS35" s="1" t="s">
        <v>52</v>
      </c>
      <c r="AT35" s="2"/>
      <c r="AU35" s="1" t="s">
        <v>136</v>
      </c>
      <c r="AV35" s="2">
        <v>467</v>
      </c>
    </row>
    <row r="36" spans="1:48" ht="30" customHeight="1">
      <c r="A36" s="15" t="s">
        <v>137</v>
      </c>
      <c r="B36" s="15" t="s">
        <v>138</v>
      </c>
      <c r="C36" s="15" t="s">
        <v>108</v>
      </c>
      <c r="D36" s="13">
        <v>2285</v>
      </c>
      <c r="E36" s="14">
        <v>0</v>
      </c>
      <c r="F36" s="14">
        <f t="shared" si="4"/>
        <v>0</v>
      </c>
      <c r="G36" s="14">
        <v>0</v>
      </c>
      <c r="H36" s="14">
        <f t="shared" si="5"/>
        <v>0</v>
      </c>
      <c r="I36" s="14">
        <v>0</v>
      </c>
      <c r="J36" s="14">
        <f t="shared" si="6"/>
        <v>0</v>
      </c>
      <c r="K36" s="14">
        <f t="shared" si="7"/>
        <v>0</v>
      </c>
      <c r="L36" s="14">
        <f t="shared" si="8"/>
        <v>0</v>
      </c>
      <c r="M36" s="15" t="s">
        <v>139</v>
      </c>
      <c r="N36" s="1" t="s">
        <v>140</v>
      </c>
      <c r="O36" s="1" t="s">
        <v>52</v>
      </c>
      <c r="P36" s="1" t="s">
        <v>52</v>
      </c>
      <c r="Q36" s="1" t="s">
        <v>98</v>
      </c>
      <c r="R36" s="1" t="s">
        <v>64</v>
      </c>
      <c r="S36" s="1" t="s">
        <v>65</v>
      </c>
      <c r="T36" s="1" t="s">
        <v>65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52</v>
      </c>
      <c r="AS36" s="1" t="s">
        <v>52</v>
      </c>
      <c r="AT36" s="2"/>
      <c r="AU36" s="1" t="s">
        <v>141</v>
      </c>
      <c r="AV36" s="2">
        <v>19</v>
      </c>
    </row>
    <row r="37" spans="1:48" ht="30" customHeight="1">
      <c r="A37" s="15" t="s">
        <v>142</v>
      </c>
      <c r="B37" s="15" t="s">
        <v>143</v>
      </c>
      <c r="C37" s="15" t="s">
        <v>108</v>
      </c>
      <c r="D37" s="13">
        <v>2285</v>
      </c>
      <c r="E37" s="14">
        <v>0</v>
      </c>
      <c r="F37" s="14">
        <f t="shared" si="4"/>
        <v>0</v>
      </c>
      <c r="G37" s="14">
        <v>0</v>
      </c>
      <c r="H37" s="14">
        <f t="shared" si="5"/>
        <v>0</v>
      </c>
      <c r="I37" s="14">
        <v>0</v>
      </c>
      <c r="J37" s="14">
        <f t="shared" si="6"/>
        <v>0</v>
      </c>
      <c r="K37" s="14">
        <f t="shared" si="7"/>
        <v>0</v>
      </c>
      <c r="L37" s="14">
        <f t="shared" si="8"/>
        <v>0</v>
      </c>
      <c r="M37" s="15" t="s">
        <v>144</v>
      </c>
      <c r="N37" s="1" t="s">
        <v>145</v>
      </c>
      <c r="O37" s="1" t="s">
        <v>52</v>
      </c>
      <c r="P37" s="1" t="s">
        <v>52</v>
      </c>
      <c r="Q37" s="1" t="s">
        <v>98</v>
      </c>
      <c r="R37" s="1" t="s">
        <v>64</v>
      </c>
      <c r="S37" s="1" t="s">
        <v>65</v>
      </c>
      <c r="T37" s="1" t="s">
        <v>65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52</v>
      </c>
      <c r="AS37" s="1" t="s">
        <v>52</v>
      </c>
      <c r="AT37" s="2"/>
      <c r="AU37" s="1" t="s">
        <v>146</v>
      </c>
      <c r="AV37" s="2">
        <v>20</v>
      </c>
    </row>
    <row r="38" spans="1:48" ht="30" customHeight="1">
      <c r="A38" s="15" t="s">
        <v>147</v>
      </c>
      <c r="B38" s="15" t="s">
        <v>143</v>
      </c>
      <c r="C38" s="15" t="s">
        <v>108</v>
      </c>
      <c r="D38" s="13">
        <v>2285</v>
      </c>
      <c r="E38" s="14">
        <v>0</v>
      </c>
      <c r="F38" s="14">
        <f t="shared" si="4"/>
        <v>0</v>
      </c>
      <c r="G38" s="14">
        <v>0</v>
      </c>
      <c r="H38" s="14">
        <f t="shared" si="5"/>
        <v>0</v>
      </c>
      <c r="I38" s="14">
        <v>0</v>
      </c>
      <c r="J38" s="14">
        <f t="shared" si="6"/>
        <v>0</v>
      </c>
      <c r="K38" s="14">
        <f t="shared" si="7"/>
        <v>0</v>
      </c>
      <c r="L38" s="14">
        <f t="shared" si="8"/>
        <v>0</v>
      </c>
      <c r="M38" s="15" t="s">
        <v>148</v>
      </c>
      <c r="N38" s="1" t="s">
        <v>149</v>
      </c>
      <c r="O38" s="1" t="s">
        <v>52</v>
      </c>
      <c r="P38" s="1" t="s">
        <v>52</v>
      </c>
      <c r="Q38" s="1" t="s">
        <v>98</v>
      </c>
      <c r="R38" s="1" t="s">
        <v>64</v>
      </c>
      <c r="S38" s="1" t="s">
        <v>65</v>
      </c>
      <c r="T38" s="1" t="s">
        <v>65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52</v>
      </c>
      <c r="AS38" s="1" t="s">
        <v>52</v>
      </c>
      <c r="AT38" s="2"/>
      <c r="AU38" s="1" t="s">
        <v>150</v>
      </c>
      <c r="AV38" s="2">
        <v>21</v>
      </c>
    </row>
    <row r="39" spans="1:48" ht="30" customHeight="1">
      <c r="A39" s="15" t="s">
        <v>151</v>
      </c>
      <c r="B39" s="15" t="s">
        <v>152</v>
      </c>
      <c r="C39" s="15" t="s">
        <v>108</v>
      </c>
      <c r="D39" s="13">
        <v>3497</v>
      </c>
      <c r="E39" s="14">
        <v>0</v>
      </c>
      <c r="F39" s="14">
        <f t="shared" si="4"/>
        <v>0</v>
      </c>
      <c r="G39" s="14">
        <v>0</v>
      </c>
      <c r="H39" s="14">
        <f t="shared" si="5"/>
        <v>0</v>
      </c>
      <c r="I39" s="14">
        <v>0</v>
      </c>
      <c r="J39" s="14">
        <f t="shared" si="6"/>
        <v>0</v>
      </c>
      <c r="K39" s="14">
        <f t="shared" si="7"/>
        <v>0</v>
      </c>
      <c r="L39" s="14">
        <f t="shared" si="8"/>
        <v>0</v>
      </c>
      <c r="M39" s="15" t="s">
        <v>153</v>
      </c>
      <c r="N39" s="1" t="s">
        <v>154</v>
      </c>
      <c r="O39" s="1" t="s">
        <v>52</v>
      </c>
      <c r="P39" s="1" t="s">
        <v>52</v>
      </c>
      <c r="Q39" s="1" t="s">
        <v>98</v>
      </c>
      <c r="R39" s="1" t="s">
        <v>64</v>
      </c>
      <c r="S39" s="1" t="s">
        <v>65</v>
      </c>
      <c r="T39" s="1" t="s">
        <v>65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 t="s">
        <v>52</v>
      </c>
      <c r="AS39" s="1" t="s">
        <v>52</v>
      </c>
      <c r="AT39" s="2"/>
      <c r="AU39" s="1" t="s">
        <v>155</v>
      </c>
      <c r="AV39" s="2">
        <v>22</v>
      </c>
    </row>
    <row r="40" spans="1:48" ht="30" customHeight="1">
      <c r="A40" s="15" t="s">
        <v>151</v>
      </c>
      <c r="B40" s="15" t="s">
        <v>156</v>
      </c>
      <c r="C40" s="15" t="s">
        <v>108</v>
      </c>
      <c r="D40" s="13">
        <v>446</v>
      </c>
      <c r="E40" s="14">
        <v>0</v>
      </c>
      <c r="F40" s="14">
        <f t="shared" si="4"/>
        <v>0</v>
      </c>
      <c r="G40" s="14">
        <v>0</v>
      </c>
      <c r="H40" s="14">
        <f t="shared" si="5"/>
        <v>0</v>
      </c>
      <c r="I40" s="14">
        <v>0</v>
      </c>
      <c r="J40" s="14">
        <f t="shared" si="6"/>
        <v>0</v>
      </c>
      <c r="K40" s="14">
        <f t="shared" si="7"/>
        <v>0</v>
      </c>
      <c r="L40" s="14">
        <f t="shared" si="8"/>
        <v>0</v>
      </c>
      <c r="M40" s="15" t="s">
        <v>157</v>
      </c>
      <c r="N40" s="1" t="s">
        <v>158</v>
      </c>
      <c r="O40" s="1" t="s">
        <v>52</v>
      </c>
      <c r="P40" s="1" t="s">
        <v>52</v>
      </c>
      <c r="Q40" s="1" t="s">
        <v>98</v>
      </c>
      <c r="R40" s="1" t="s">
        <v>64</v>
      </c>
      <c r="S40" s="1" t="s">
        <v>65</v>
      </c>
      <c r="T40" s="1" t="s">
        <v>65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" t="s">
        <v>52</v>
      </c>
      <c r="AS40" s="1" t="s">
        <v>52</v>
      </c>
      <c r="AT40" s="2"/>
      <c r="AU40" s="1" t="s">
        <v>159</v>
      </c>
      <c r="AV40" s="2">
        <v>23</v>
      </c>
    </row>
    <row r="41" spans="1:48" ht="30" customHeight="1">
      <c r="A41" s="15" t="s">
        <v>160</v>
      </c>
      <c r="B41" s="15" t="s">
        <v>52</v>
      </c>
      <c r="C41" s="15" t="s">
        <v>108</v>
      </c>
      <c r="D41" s="13">
        <v>2285</v>
      </c>
      <c r="E41" s="14">
        <v>0</v>
      </c>
      <c r="F41" s="14">
        <f t="shared" si="4"/>
        <v>0</v>
      </c>
      <c r="G41" s="14">
        <v>0</v>
      </c>
      <c r="H41" s="14">
        <f t="shared" si="5"/>
        <v>0</v>
      </c>
      <c r="I41" s="14">
        <v>0</v>
      </c>
      <c r="J41" s="14">
        <f t="shared" si="6"/>
        <v>0</v>
      </c>
      <c r="K41" s="14">
        <f t="shared" si="7"/>
        <v>0</v>
      </c>
      <c r="L41" s="14">
        <f t="shared" si="8"/>
        <v>0</v>
      </c>
      <c r="M41" s="15" t="s">
        <v>161</v>
      </c>
      <c r="N41" s="1" t="s">
        <v>162</v>
      </c>
      <c r="O41" s="1" t="s">
        <v>52</v>
      </c>
      <c r="P41" s="1" t="s">
        <v>52</v>
      </c>
      <c r="Q41" s="1" t="s">
        <v>98</v>
      </c>
      <c r="R41" s="1" t="s">
        <v>64</v>
      </c>
      <c r="S41" s="1" t="s">
        <v>65</v>
      </c>
      <c r="T41" s="1" t="s">
        <v>65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1" t="s">
        <v>52</v>
      </c>
      <c r="AS41" s="1" t="s">
        <v>52</v>
      </c>
      <c r="AT41" s="2"/>
      <c r="AU41" s="1" t="s">
        <v>163</v>
      </c>
      <c r="AV41" s="2">
        <v>24</v>
      </c>
    </row>
    <row r="42" spans="1:48" ht="30" customHeight="1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</row>
    <row r="43" spans="1:48" ht="30" customHeight="1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</row>
    <row r="44" spans="1:48" ht="30" customHeight="1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</row>
    <row r="45" spans="1:48" ht="30" customHeight="1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</row>
    <row r="46" spans="1:48" ht="30" customHeight="1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</row>
    <row r="47" spans="1:48" ht="30" customHeight="1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</row>
    <row r="48" spans="1:48" ht="30" customHeight="1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</row>
    <row r="49" spans="1:48" ht="30" customHeight="1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</row>
    <row r="50" spans="1:48" ht="30" customHeight="1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</row>
    <row r="51" spans="1:48" ht="30" customHeight="1">
      <c r="A51" s="15" t="s">
        <v>95</v>
      </c>
      <c r="B51" s="13"/>
      <c r="C51" s="13"/>
      <c r="D51" s="13"/>
      <c r="E51" s="14"/>
      <c r="F51" s="14">
        <f>SUMIF(AR29:AR50,"",F29:F50)</f>
        <v>0</v>
      </c>
      <c r="G51" s="14"/>
      <c r="H51" s="14">
        <f>SUMIF(AR29:AR50,"",H29:H50)</f>
        <v>0</v>
      </c>
      <c r="I51" s="14"/>
      <c r="J51" s="14">
        <f>SUMIF(AR29:AR50,"",J29:J50)</f>
        <v>0</v>
      </c>
      <c r="K51" s="14"/>
      <c r="L51" s="14">
        <f>SUMIF(AR29:AR50,"",L29:L50)</f>
        <v>0</v>
      </c>
      <c r="M51" s="13"/>
      <c r="N51" t="s">
        <v>96</v>
      </c>
    </row>
    <row r="52" spans="1:48" ht="30" customHeight="1">
      <c r="A52" s="15" t="s">
        <v>164</v>
      </c>
      <c r="B52" s="15" t="s">
        <v>166</v>
      </c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2"/>
      <c r="O52" s="2"/>
      <c r="P52" s="2"/>
      <c r="Q52" s="1" t="s">
        <v>165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>
      <c r="A53" s="15" t="s">
        <v>167</v>
      </c>
      <c r="B53" s="15" t="s">
        <v>168</v>
      </c>
      <c r="C53" s="15" t="s">
        <v>169</v>
      </c>
      <c r="D53" s="13">
        <v>264</v>
      </c>
      <c r="E53" s="14">
        <v>0</v>
      </c>
      <c r="F53" s="14">
        <f>TRUNC(E53*D53, 0)</f>
        <v>0</v>
      </c>
      <c r="G53" s="14">
        <v>0</v>
      </c>
      <c r="H53" s="14">
        <f>TRUNC(G53*D53, 0)</f>
        <v>0</v>
      </c>
      <c r="I53" s="14">
        <v>0</v>
      </c>
      <c r="J53" s="14">
        <f>TRUNC(I53*D53, 0)</f>
        <v>0</v>
      </c>
      <c r="K53" s="14">
        <f>TRUNC(E53+G53+I53, 0)</f>
        <v>0</v>
      </c>
      <c r="L53" s="14">
        <f>TRUNC(F53+H53+J53, 0)</f>
        <v>0</v>
      </c>
      <c r="M53" s="15" t="s">
        <v>170</v>
      </c>
      <c r="N53" s="1" t="s">
        <v>171</v>
      </c>
      <c r="O53" s="1" t="s">
        <v>52</v>
      </c>
      <c r="P53" s="1" t="s">
        <v>52</v>
      </c>
      <c r="Q53" s="1" t="s">
        <v>165</v>
      </c>
      <c r="R53" s="1" t="s">
        <v>64</v>
      </c>
      <c r="S53" s="1" t="s">
        <v>65</v>
      </c>
      <c r="T53" s="1" t="s">
        <v>65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52</v>
      </c>
      <c r="AS53" s="1" t="s">
        <v>52</v>
      </c>
      <c r="AT53" s="2"/>
      <c r="AU53" s="1" t="s">
        <v>172</v>
      </c>
      <c r="AV53" s="2">
        <v>26</v>
      </c>
    </row>
    <row r="54" spans="1:48" ht="30" customHeight="1">
      <c r="A54" s="13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</row>
    <row r="55" spans="1:48" ht="30" customHeight="1">
      <c r="A55" s="13"/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</row>
    <row r="56" spans="1:48" ht="30" customHeight="1">
      <c r="A56" s="13"/>
      <c r="B56" s="13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</row>
    <row r="57" spans="1:48" ht="30" customHeight="1">
      <c r="A57" s="13"/>
      <c r="B57" s="13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</row>
    <row r="58" spans="1:48" ht="30" customHeight="1">
      <c r="A58" s="13"/>
      <c r="B58" s="13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</row>
    <row r="59" spans="1:48" ht="30" customHeight="1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</row>
    <row r="60" spans="1:48" ht="30" customHeight="1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</row>
    <row r="61" spans="1:48" ht="30" customHeight="1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</row>
    <row r="62" spans="1:48" ht="30" customHeight="1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</row>
    <row r="63" spans="1:48" ht="30" customHeight="1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</row>
    <row r="64" spans="1:48" ht="30" customHeight="1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</row>
    <row r="65" spans="1:48" ht="30" customHeight="1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</row>
    <row r="66" spans="1:48" ht="30" customHeight="1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</row>
    <row r="67" spans="1:48" ht="30" customHeight="1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</row>
    <row r="68" spans="1:48" ht="30" customHeight="1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</row>
    <row r="69" spans="1:48" ht="30" customHeight="1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</row>
    <row r="70" spans="1:48" ht="30" customHeight="1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</row>
    <row r="71" spans="1:48" ht="30" customHeight="1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</row>
    <row r="72" spans="1:48" ht="30" customHeight="1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</row>
    <row r="73" spans="1:48" ht="30" customHeight="1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</row>
    <row r="74" spans="1:48" ht="30" customHeight="1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</row>
    <row r="75" spans="1:48" ht="30" customHeight="1">
      <c r="A75" s="15" t="s">
        <v>95</v>
      </c>
      <c r="B75" s="13"/>
      <c r="C75" s="13"/>
      <c r="D75" s="13"/>
      <c r="E75" s="14"/>
      <c r="F75" s="14">
        <f>SUMIF(AR53:AR74,"",F53:F74)</f>
        <v>0</v>
      </c>
      <c r="G75" s="14"/>
      <c r="H75" s="14">
        <f>SUMIF(AR53:AR74,"",H53:H74)</f>
        <v>0</v>
      </c>
      <c r="I75" s="14"/>
      <c r="J75" s="14">
        <f>SUMIF(AR53:AR74,"",J53:J74)</f>
        <v>0</v>
      </c>
      <c r="K75" s="14"/>
      <c r="L75" s="14">
        <f>SUMIF(AR53:AR74,"",L53:L74)</f>
        <v>0</v>
      </c>
      <c r="M75" s="13"/>
      <c r="N75" t="s">
        <v>96</v>
      </c>
    </row>
    <row r="76" spans="1:48" ht="30" customHeight="1">
      <c r="A76" s="15" t="s">
        <v>173</v>
      </c>
      <c r="B76" s="15" t="s">
        <v>175</v>
      </c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N76" s="2"/>
      <c r="O76" s="2"/>
      <c r="P76" s="2"/>
      <c r="Q76" s="1" t="s">
        <v>174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>
      <c r="A77" s="15" t="s">
        <v>176</v>
      </c>
      <c r="B77" s="15" t="s">
        <v>177</v>
      </c>
      <c r="C77" s="15" t="s">
        <v>178</v>
      </c>
      <c r="D77" s="13">
        <v>52.002000000000002</v>
      </c>
      <c r="E77" s="14">
        <v>0</v>
      </c>
      <c r="F77" s="14">
        <f t="shared" ref="F77:F121" si="9">TRUNC(E77*D77, 0)</f>
        <v>0</v>
      </c>
      <c r="G77" s="14">
        <v>0</v>
      </c>
      <c r="H77" s="14">
        <f t="shared" ref="H77:H121" si="10">TRUNC(G77*D77, 0)</f>
        <v>0</v>
      </c>
      <c r="I77" s="14">
        <v>0</v>
      </c>
      <c r="J77" s="14">
        <f t="shared" ref="J77:J121" si="11">TRUNC(I77*D77, 0)</f>
        <v>0</v>
      </c>
      <c r="K77" s="14">
        <f t="shared" ref="K77:K121" si="12">TRUNC(E77+G77+I77, 0)</f>
        <v>0</v>
      </c>
      <c r="L77" s="14">
        <f t="shared" ref="L77:L121" si="13">TRUNC(F77+H77+J77, 0)</f>
        <v>0</v>
      </c>
      <c r="M77" s="15" t="s">
        <v>52</v>
      </c>
      <c r="N77" s="1" t="s">
        <v>179</v>
      </c>
      <c r="O77" s="1" t="s">
        <v>52</v>
      </c>
      <c r="P77" s="1" t="s">
        <v>52</v>
      </c>
      <c r="Q77" s="1" t="s">
        <v>174</v>
      </c>
      <c r="R77" s="1" t="s">
        <v>65</v>
      </c>
      <c r="S77" s="1" t="s">
        <v>65</v>
      </c>
      <c r="T77" s="1" t="s">
        <v>64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52</v>
      </c>
      <c r="AS77" s="1" t="s">
        <v>52</v>
      </c>
      <c r="AT77" s="2"/>
      <c r="AU77" s="1" t="s">
        <v>180</v>
      </c>
      <c r="AV77" s="2">
        <v>29</v>
      </c>
    </row>
    <row r="78" spans="1:48" ht="30" customHeight="1">
      <c r="A78" s="15" t="s">
        <v>176</v>
      </c>
      <c r="B78" s="15" t="s">
        <v>181</v>
      </c>
      <c r="C78" s="15" t="s">
        <v>178</v>
      </c>
      <c r="D78" s="13">
        <v>45.203000000000003</v>
      </c>
      <c r="E78" s="14">
        <v>0</v>
      </c>
      <c r="F78" s="14">
        <f t="shared" si="9"/>
        <v>0</v>
      </c>
      <c r="G78" s="14">
        <v>0</v>
      </c>
      <c r="H78" s="14">
        <f t="shared" si="10"/>
        <v>0</v>
      </c>
      <c r="I78" s="14">
        <v>0</v>
      </c>
      <c r="J78" s="14">
        <f t="shared" si="11"/>
        <v>0</v>
      </c>
      <c r="K78" s="14">
        <f t="shared" si="12"/>
        <v>0</v>
      </c>
      <c r="L78" s="14">
        <f t="shared" si="13"/>
        <v>0</v>
      </c>
      <c r="M78" s="15" t="s">
        <v>52</v>
      </c>
      <c r="N78" s="1" t="s">
        <v>182</v>
      </c>
      <c r="O78" s="1" t="s">
        <v>52</v>
      </c>
      <c r="P78" s="1" t="s">
        <v>52</v>
      </c>
      <c r="Q78" s="1" t="s">
        <v>174</v>
      </c>
      <c r="R78" s="1" t="s">
        <v>65</v>
      </c>
      <c r="S78" s="1" t="s">
        <v>65</v>
      </c>
      <c r="T78" s="1" t="s">
        <v>64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52</v>
      </c>
      <c r="AS78" s="1" t="s">
        <v>52</v>
      </c>
      <c r="AT78" s="2"/>
      <c r="AU78" s="1" t="s">
        <v>183</v>
      </c>
      <c r="AV78" s="2">
        <v>30</v>
      </c>
    </row>
    <row r="79" spans="1:48" ht="30" customHeight="1">
      <c r="A79" s="15" t="s">
        <v>176</v>
      </c>
      <c r="B79" s="15" t="s">
        <v>184</v>
      </c>
      <c r="C79" s="15" t="s">
        <v>178</v>
      </c>
      <c r="D79" s="13">
        <v>9.0960000000000001</v>
      </c>
      <c r="E79" s="14">
        <v>0</v>
      </c>
      <c r="F79" s="14">
        <f t="shared" si="9"/>
        <v>0</v>
      </c>
      <c r="G79" s="14">
        <v>0</v>
      </c>
      <c r="H79" s="14">
        <f t="shared" si="10"/>
        <v>0</v>
      </c>
      <c r="I79" s="14">
        <v>0</v>
      </c>
      <c r="J79" s="14">
        <f t="shared" si="11"/>
        <v>0</v>
      </c>
      <c r="K79" s="14">
        <f t="shared" si="12"/>
        <v>0</v>
      </c>
      <c r="L79" s="14">
        <f t="shared" si="13"/>
        <v>0</v>
      </c>
      <c r="M79" s="15" t="s">
        <v>52</v>
      </c>
      <c r="N79" s="1" t="s">
        <v>185</v>
      </c>
      <c r="O79" s="1" t="s">
        <v>52</v>
      </c>
      <c r="P79" s="1" t="s">
        <v>52</v>
      </c>
      <c r="Q79" s="1" t="s">
        <v>174</v>
      </c>
      <c r="R79" s="1" t="s">
        <v>65</v>
      </c>
      <c r="S79" s="1" t="s">
        <v>65</v>
      </c>
      <c r="T79" s="1" t="s">
        <v>64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52</v>
      </c>
      <c r="AS79" s="1" t="s">
        <v>52</v>
      </c>
      <c r="AT79" s="2"/>
      <c r="AU79" s="1" t="s">
        <v>186</v>
      </c>
      <c r="AV79" s="2">
        <v>31</v>
      </c>
    </row>
    <row r="80" spans="1:48" ht="30" customHeight="1">
      <c r="A80" s="15" t="s">
        <v>176</v>
      </c>
      <c r="B80" s="15" t="s">
        <v>187</v>
      </c>
      <c r="C80" s="15" t="s">
        <v>178</v>
      </c>
      <c r="D80" s="13">
        <v>25.329000000000001</v>
      </c>
      <c r="E80" s="14">
        <v>0</v>
      </c>
      <c r="F80" s="14">
        <f t="shared" si="9"/>
        <v>0</v>
      </c>
      <c r="G80" s="14">
        <v>0</v>
      </c>
      <c r="H80" s="14">
        <f t="shared" si="10"/>
        <v>0</v>
      </c>
      <c r="I80" s="14">
        <v>0</v>
      </c>
      <c r="J80" s="14">
        <f t="shared" si="11"/>
        <v>0</v>
      </c>
      <c r="K80" s="14">
        <f t="shared" si="12"/>
        <v>0</v>
      </c>
      <c r="L80" s="14">
        <f t="shared" si="13"/>
        <v>0</v>
      </c>
      <c r="M80" s="15" t="s">
        <v>52</v>
      </c>
      <c r="N80" s="1" t="s">
        <v>188</v>
      </c>
      <c r="O80" s="1" t="s">
        <v>52</v>
      </c>
      <c r="P80" s="1" t="s">
        <v>52</v>
      </c>
      <c r="Q80" s="1" t="s">
        <v>174</v>
      </c>
      <c r="R80" s="1" t="s">
        <v>65</v>
      </c>
      <c r="S80" s="1" t="s">
        <v>65</v>
      </c>
      <c r="T80" s="1" t="s">
        <v>64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52</v>
      </c>
      <c r="AS80" s="1" t="s">
        <v>52</v>
      </c>
      <c r="AT80" s="2"/>
      <c r="AU80" s="1" t="s">
        <v>189</v>
      </c>
      <c r="AV80" s="2">
        <v>32</v>
      </c>
    </row>
    <row r="81" spans="1:48" ht="30" customHeight="1">
      <c r="A81" s="15" t="s">
        <v>176</v>
      </c>
      <c r="B81" s="15" t="s">
        <v>190</v>
      </c>
      <c r="C81" s="15" t="s">
        <v>178</v>
      </c>
      <c r="D81" s="13">
        <v>116.489</v>
      </c>
      <c r="E81" s="14">
        <v>0</v>
      </c>
      <c r="F81" s="14">
        <f t="shared" si="9"/>
        <v>0</v>
      </c>
      <c r="G81" s="14">
        <v>0</v>
      </c>
      <c r="H81" s="14">
        <f t="shared" si="10"/>
        <v>0</v>
      </c>
      <c r="I81" s="14">
        <v>0</v>
      </c>
      <c r="J81" s="14">
        <f t="shared" si="11"/>
        <v>0</v>
      </c>
      <c r="K81" s="14">
        <f t="shared" si="12"/>
        <v>0</v>
      </c>
      <c r="L81" s="14">
        <f t="shared" si="13"/>
        <v>0</v>
      </c>
      <c r="M81" s="15" t="s">
        <v>52</v>
      </c>
      <c r="N81" s="1" t="s">
        <v>191</v>
      </c>
      <c r="O81" s="1" t="s">
        <v>52</v>
      </c>
      <c r="P81" s="1" t="s">
        <v>52</v>
      </c>
      <c r="Q81" s="1" t="s">
        <v>174</v>
      </c>
      <c r="R81" s="1" t="s">
        <v>65</v>
      </c>
      <c r="S81" s="1" t="s">
        <v>65</v>
      </c>
      <c r="T81" s="1" t="s">
        <v>64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52</v>
      </c>
      <c r="AS81" s="1" t="s">
        <v>52</v>
      </c>
      <c r="AT81" s="2"/>
      <c r="AU81" s="1" t="s">
        <v>192</v>
      </c>
      <c r="AV81" s="2">
        <v>33</v>
      </c>
    </row>
    <row r="82" spans="1:48" ht="30" customHeight="1">
      <c r="A82" s="15" t="s">
        <v>193</v>
      </c>
      <c r="B82" s="15" t="s">
        <v>194</v>
      </c>
      <c r="C82" s="15" t="s">
        <v>178</v>
      </c>
      <c r="D82" s="13">
        <v>4.9000000000000002E-2</v>
      </c>
      <c r="E82" s="14">
        <v>0</v>
      </c>
      <c r="F82" s="14">
        <f t="shared" si="9"/>
        <v>0</v>
      </c>
      <c r="G82" s="14">
        <v>0</v>
      </c>
      <c r="H82" s="14">
        <f t="shared" si="10"/>
        <v>0</v>
      </c>
      <c r="I82" s="14">
        <v>0</v>
      </c>
      <c r="J82" s="14">
        <f t="shared" si="11"/>
        <v>0</v>
      </c>
      <c r="K82" s="14">
        <f t="shared" si="12"/>
        <v>0</v>
      </c>
      <c r="L82" s="14">
        <f t="shared" si="13"/>
        <v>0</v>
      </c>
      <c r="M82" s="15" t="s">
        <v>52</v>
      </c>
      <c r="N82" s="1" t="s">
        <v>195</v>
      </c>
      <c r="O82" s="1" t="s">
        <v>52</v>
      </c>
      <c r="P82" s="1" t="s">
        <v>52</v>
      </c>
      <c r="Q82" s="1" t="s">
        <v>174</v>
      </c>
      <c r="R82" s="1" t="s">
        <v>65</v>
      </c>
      <c r="S82" s="1" t="s">
        <v>65</v>
      </c>
      <c r="T82" s="1" t="s">
        <v>64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52</v>
      </c>
      <c r="AS82" s="1" t="s">
        <v>52</v>
      </c>
      <c r="AT82" s="2"/>
      <c r="AU82" s="1" t="s">
        <v>196</v>
      </c>
      <c r="AV82" s="2">
        <v>28</v>
      </c>
    </row>
    <row r="83" spans="1:48" ht="30" customHeight="1">
      <c r="A83" s="15" t="s">
        <v>197</v>
      </c>
      <c r="B83" s="15" t="s">
        <v>198</v>
      </c>
      <c r="C83" s="15" t="s">
        <v>169</v>
      </c>
      <c r="D83" s="13">
        <v>94</v>
      </c>
      <c r="E83" s="14">
        <v>0</v>
      </c>
      <c r="F83" s="14">
        <f t="shared" si="9"/>
        <v>0</v>
      </c>
      <c r="G83" s="14">
        <v>0</v>
      </c>
      <c r="H83" s="14">
        <f t="shared" si="10"/>
        <v>0</v>
      </c>
      <c r="I83" s="14">
        <v>0</v>
      </c>
      <c r="J83" s="14">
        <f t="shared" si="11"/>
        <v>0</v>
      </c>
      <c r="K83" s="14">
        <f t="shared" si="12"/>
        <v>0</v>
      </c>
      <c r="L83" s="14">
        <f t="shared" si="13"/>
        <v>0</v>
      </c>
      <c r="M83" s="15" t="s">
        <v>52</v>
      </c>
      <c r="N83" s="1" t="s">
        <v>199</v>
      </c>
      <c r="O83" s="1" t="s">
        <v>52</v>
      </c>
      <c r="P83" s="1" t="s">
        <v>52</v>
      </c>
      <c r="Q83" s="1" t="s">
        <v>174</v>
      </c>
      <c r="R83" s="1" t="s">
        <v>65</v>
      </c>
      <c r="S83" s="1" t="s">
        <v>65</v>
      </c>
      <c r="T83" s="1" t="s">
        <v>64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52</v>
      </c>
      <c r="AS83" s="1" t="s">
        <v>52</v>
      </c>
      <c r="AT83" s="2"/>
      <c r="AU83" s="1" t="s">
        <v>200</v>
      </c>
      <c r="AV83" s="2">
        <v>34</v>
      </c>
    </row>
    <row r="84" spans="1:48" ht="30" customHeight="1">
      <c r="A84" s="15" t="s">
        <v>197</v>
      </c>
      <c r="B84" s="15" t="s">
        <v>201</v>
      </c>
      <c r="C84" s="15" t="s">
        <v>169</v>
      </c>
      <c r="D84" s="13">
        <v>1346</v>
      </c>
      <c r="E84" s="14">
        <v>0</v>
      </c>
      <c r="F84" s="14">
        <f t="shared" si="9"/>
        <v>0</v>
      </c>
      <c r="G84" s="14">
        <v>0</v>
      </c>
      <c r="H84" s="14">
        <f t="shared" si="10"/>
        <v>0</v>
      </c>
      <c r="I84" s="14">
        <v>0</v>
      </c>
      <c r="J84" s="14">
        <f t="shared" si="11"/>
        <v>0</v>
      </c>
      <c r="K84" s="14">
        <f t="shared" si="12"/>
        <v>0</v>
      </c>
      <c r="L84" s="14">
        <f t="shared" si="13"/>
        <v>0</v>
      </c>
      <c r="M84" s="15" t="s">
        <v>52</v>
      </c>
      <c r="N84" s="1" t="s">
        <v>202</v>
      </c>
      <c r="O84" s="1" t="s">
        <v>52</v>
      </c>
      <c r="P84" s="1" t="s">
        <v>52</v>
      </c>
      <c r="Q84" s="1" t="s">
        <v>174</v>
      </c>
      <c r="R84" s="1" t="s">
        <v>65</v>
      </c>
      <c r="S84" s="1" t="s">
        <v>65</v>
      </c>
      <c r="T84" s="1" t="s">
        <v>64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52</v>
      </c>
      <c r="AS84" s="1" t="s">
        <v>52</v>
      </c>
      <c r="AT84" s="2"/>
      <c r="AU84" s="1" t="s">
        <v>203</v>
      </c>
      <c r="AV84" s="2">
        <v>35</v>
      </c>
    </row>
    <row r="85" spans="1:48" ht="30" customHeight="1">
      <c r="A85" s="15" t="s">
        <v>197</v>
      </c>
      <c r="B85" s="15" t="s">
        <v>204</v>
      </c>
      <c r="C85" s="15" t="s">
        <v>169</v>
      </c>
      <c r="D85" s="13">
        <v>3013</v>
      </c>
      <c r="E85" s="14">
        <v>0</v>
      </c>
      <c r="F85" s="14">
        <f t="shared" si="9"/>
        <v>0</v>
      </c>
      <c r="G85" s="14">
        <v>0</v>
      </c>
      <c r="H85" s="14">
        <f t="shared" si="10"/>
        <v>0</v>
      </c>
      <c r="I85" s="14">
        <v>0</v>
      </c>
      <c r="J85" s="14">
        <f t="shared" si="11"/>
        <v>0</v>
      </c>
      <c r="K85" s="14">
        <f t="shared" si="12"/>
        <v>0</v>
      </c>
      <c r="L85" s="14">
        <f t="shared" si="13"/>
        <v>0</v>
      </c>
      <c r="M85" s="15" t="s">
        <v>52</v>
      </c>
      <c r="N85" s="1" t="s">
        <v>205</v>
      </c>
      <c r="O85" s="1" t="s">
        <v>52</v>
      </c>
      <c r="P85" s="1" t="s">
        <v>52</v>
      </c>
      <c r="Q85" s="1" t="s">
        <v>174</v>
      </c>
      <c r="R85" s="1" t="s">
        <v>65</v>
      </c>
      <c r="S85" s="1" t="s">
        <v>65</v>
      </c>
      <c r="T85" s="1" t="s">
        <v>64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52</v>
      </c>
      <c r="AS85" s="1" t="s">
        <v>52</v>
      </c>
      <c r="AT85" s="2"/>
      <c r="AU85" s="1" t="s">
        <v>206</v>
      </c>
      <c r="AV85" s="2">
        <v>36</v>
      </c>
    </row>
    <row r="86" spans="1:48" ht="30" customHeight="1">
      <c r="A86" s="15" t="s">
        <v>207</v>
      </c>
      <c r="B86" s="15" t="s">
        <v>208</v>
      </c>
      <c r="C86" s="15" t="s">
        <v>108</v>
      </c>
      <c r="D86" s="13">
        <v>144</v>
      </c>
      <c r="E86" s="14">
        <v>0</v>
      </c>
      <c r="F86" s="14">
        <f t="shared" si="9"/>
        <v>0</v>
      </c>
      <c r="G86" s="14">
        <v>0</v>
      </c>
      <c r="H86" s="14">
        <f t="shared" si="10"/>
        <v>0</v>
      </c>
      <c r="I86" s="14">
        <v>0</v>
      </c>
      <c r="J86" s="14">
        <f t="shared" si="11"/>
        <v>0</v>
      </c>
      <c r="K86" s="14">
        <f t="shared" si="12"/>
        <v>0</v>
      </c>
      <c r="L86" s="14">
        <f t="shared" si="13"/>
        <v>0</v>
      </c>
      <c r="M86" s="15" t="s">
        <v>209</v>
      </c>
      <c r="N86" s="1" t="s">
        <v>210</v>
      </c>
      <c r="O86" s="1" t="s">
        <v>52</v>
      </c>
      <c r="P86" s="1" t="s">
        <v>52</v>
      </c>
      <c r="Q86" s="1" t="s">
        <v>174</v>
      </c>
      <c r="R86" s="1" t="s">
        <v>64</v>
      </c>
      <c r="S86" s="1" t="s">
        <v>65</v>
      </c>
      <c r="T86" s="1" t="s">
        <v>65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52</v>
      </c>
      <c r="AS86" s="1" t="s">
        <v>52</v>
      </c>
      <c r="AT86" s="2"/>
      <c r="AU86" s="1" t="s">
        <v>211</v>
      </c>
      <c r="AV86" s="2">
        <v>37</v>
      </c>
    </row>
    <row r="87" spans="1:48" ht="30" customHeight="1">
      <c r="A87" s="15" t="s">
        <v>207</v>
      </c>
      <c r="B87" s="15" t="s">
        <v>212</v>
      </c>
      <c r="C87" s="15" t="s">
        <v>108</v>
      </c>
      <c r="D87" s="13">
        <v>22</v>
      </c>
      <c r="E87" s="14">
        <v>0</v>
      </c>
      <c r="F87" s="14">
        <f t="shared" si="9"/>
        <v>0</v>
      </c>
      <c r="G87" s="14">
        <v>0</v>
      </c>
      <c r="H87" s="14">
        <f t="shared" si="10"/>
        <v>0</v>
      </c>
      <c r="I87" s="14">
        <v>0</v>
      </c>
      <c r="J87" s="14">
        <f t="shared" si="11"/>
        <v>0</v>
      </c>
      <c r="K87" s="14">
        <f t="shared" si="12"/>
        <v>0</v>
      </c>
      <c r="L87" s="14">
        <f t="shared" si="13"/>
        <v>0</v>
      </c>
      <c r="M87" s="15" t="s">
        <v>213</v>
      </c>
      <c r="N87" s="1" t="s">
        <v>214</v>
      </c>
      <c r="O87" s="1" t="s">
        <v>52</v>
      </c>
      <c r="P87" s="1" t="s">
        <v>52</v>
      </c>
      <c r="Q87" s="1" t="s">
        <v>174</v>
      </c>
      <c r="R87" s="1" t="s">
        <v>64</v>
      </c>
      <c r="S87" s="1" t="s">
        <v>65</v>
      </c>
      <c r="T87" s="1" t="s">
        <v>65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52</v>
      </c>
      <c r="AS87" s="1" t="s">
        <v>52</v>
      </c>
      <c r="AT87" s="2"/>
      <c r="AU87" s="1" t="s">
        <v>215</v>
      </c>
      <c r="AV87" s="2">
        <v>38</v>
      </c>
    </row>
    <row r="88" spans="1:48" ht="30" customHeight="1">
      <c r="A88" s="15" t="s">
        <v>207</v>
      </c>
      <c r="B88" s="15" t="s">
        <v>216</v>
      </c>
      <c r="C88" s="15" t="s">
        <v>108</v>
      </c>
      <c r="D88" s="13">
        <v>2379</v>
      </c>
      <c r="E88" s="14">
        <v>0</v>
      </c>
      <c r="F88" s="14">
        <f t="shared" si="9"/>
        <v>0</v>
      </c>
      <c r="G88" s="14">
        <v>0</v>
      </c>
      <c r="H88" s="14">
        <f t="shared" si="10"/>
        <v>0</v>
      </c>
      <c r="I88" s="14">
        <v>0</v>
      </c>
      <c r="J88" s="14">
        <f t="shared" si="11"/>
        <v>0</v>
      </c>
      <c r="K88" s="14">
        <f t="shared" si="12"/>
        <v>0</v>
      </c>
      <c r="L88" s="14">
        <f t="shared" si="13"/>
        <v>0</v>
      </c>
      <c r="M88" s="15" t="s">
        <v>217</v>
      </c>
      <c r="N88" s="1" t="s">
        <v>218</v>
      </c>
      <c r="O88" s="1" t="s">
        <v>52</v>
      </c>
      <c r="P88" s="1" t="s">
        <v>52</v>
      </c>
      <c r="Q88" s="1" t="s">
        <v>174</v>
      </c>
      <c r="R88" s="1" t="s">
        <v>64</v>
      </c>
      <c r="S88" s="1" t="s">
        <v>65</v>
      </c>
      <c r="T88" s="1" t="s">
        <v>65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52</v>
      </c>
      <c r="AS88" s="1" t="s">
        <v>52</v>
      </c>
      <c r="AT88" s="2"/>
      <c r="AU88" s="1" t="s">
        <v>219</v>
      </c>
      <c r="AV88" s="2">
        <v>39</v>
      </c>
    </row>
    <row r="89" spans="1:48" ht="30" customHeight="1">
      <c r="A89" s="15" t="s">
        <v>207</v>
      </c>
      <c r="B89" s="15" t="s">
        <v>220</v>
      </c>
      <c r="C89" s="15" t="s">
        <v>108</v>
      </c>
      <c r="D89" s="13">
        <v>15</v>
      </c>
      <c r="E89" s="14">
        <v>0</v>
      </c>
      <c r="F89" s="14">
        <f t="shared" si="9"/>
        <v>0</v>
      </c>
      <c r="G89" s="14">
        <v>0</v>
      </c>
      <c r="H89" s="14">
        <f t="shared" si="10"/>
        <v>0</v>
      </c>
      <c r="I89" s="14">
        <v>0</v>
      </c>
      <c r="J89" s="14">
        <f t="shared" si="11"/>
        <v>0</v>
      </c>
      <c r="K89" s="14">
        <f t="shared" si="12"/>
        <v>0</v>
      </c>
      <c r="L89" s="14">
        <f t="shared" si="13"/>
        <v>0</v>
      </c>
      <c r="M89" s="15" t="s">
        <v>221</v>
      </c>
      <c r="N89" s="1" t="s">
        <v>222</v>
      </c>
      <c r="O89" s="1" t="s">
        <v>52</v>
      </c>
      <c r="P89" s="1" t="s">
        <v>52</v>
      </c>
      <c r="Q89" s="1" t="s">
        <v>174</v>
      </c>
      <c r="R89" s="1" t="s">
        <v>64</v>
      </c>
      <c r="S89" s="1" t="s">
        <v>65</v>
      </c>
      <c r="T89" s="1" t="s">
        <v>65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52</v>
      </c>
      <c r="AS89" s="1" t="s">
        <v>52</v>
      </c>
      <c r="AT89" s="2"/>
      <c r="AU89" s="1" t="s">
        <v>223</v>
      </c>
      <c r="AV89" s="2">
        <v>41</v>
      </c>
    </row>
    <row r="90" spans="1:48" ht="30" customHeight="1">
      <c r="A90" s="15" t="s">
        <v>207</v>
      </c>
      <c r="B90" s="15" t="s">
        <v>224</v>
      </c>
      <c r="C90" s="15" t="s">
        <v>108</v>
      </c>
      <c r="D90" s="13">
        <v>81</v>
      </c>
      <c r="E90" s="14">
        <v>0</v>
      </c>
      <c r="F90" s="14">
        <f t="shared" si="9"/>
        <v>0</v>
      </c>
      <c r="G90" s="14">
        <v>0</v>
      </c>
      <c r="H90" s="14">
        <f t="shared" si="10"/>
        <v>0</v>
      </c>
      <c r="I90" s="14">
        <v>0</v>
      </c>
      <c r="J90" s="14">
        <f t="shared" si="11"/>
        <v>0</v>
      </c>
      <c r="K90" s="14">
        <f t="shared" si="12"/>
        <v>0</v>
      </c>
      <c r="L90" s="14">
        <f t="shared" si="13"/>
        <v>0</v>
      </c>
      <c r="M90" s="15" t="s">
        <v>225</v>
      </c>
      <c r="N90" s="1" t="s">
        <v>226</v>
      </c>
      <c r="O90" s="1" t="s">
        <v>52</v>
      </c>
      <c r="P90" s="1" t="s">
        <v>52</v>
      </c>
      <c r="Q90" s="1" t="s">
        <v>174</v>
      </c>
      <c r="R90" s="1" t="s">
        <v>64</v>
      </c>
      <c r="S90" s="1" t="s">
        <v>65</v>
      </c>
      <c r="T90" s="1" t="s">
        <v>65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52</v>
      </c>
      <c r="AS90" s="1" t="s">
        <v>52</v>
      </c>
      <c r="AT90" s="2"/>
      <c r="AU90" s="1" t="s">
        <v>227</v>
      </c>
      <c r="AV90" s="2">
        <v>42</v>
      </c>
    </row>
    <row r="91" spans="1:48" ht="30" customHeight="1">
      <c r="A91" s="15" t="s">
        <v>207</v>
      </c>
      <c r="B91" s="15" t="s">
        <v>228</v>
      </c>
      <c r="C91" s="15" t="s">
        <v>108</v>
      </c>
      <c r="D91" s="13">
        <v>33</v>
      </c>
      <c r="E91" s="14">
        <v>0</v>
      </c>
      <c r="F91" s="14">
        <f t="shared" si="9"/>
        <v>0</v>
      </c>
      <c r="G91" s="14">
        <v>0</v>
      </c>
      <c r="H91" s="14">
        <f t="shared" si="10"/>
        <v>0</v>
      </c>
      <c r="I91" s="14">
        <v>0</v>
      </c>
      <c r="J91" s="14">
        <f t="shared" si="11"/>
        <v>0</v>
      </c>
      <c r="K91" s="14">
        <f t="shared" si="12"/>
        <v>0</v>
      </c>
      <c r="L91" s="14">
        <f t="shared" si="13"/>
        <v>0</v>
      </c>
      <c r="M91" s="15" t="s">
        <v>229</v>
      </c>
      <c r="N91" s="1" t="s">
        <v>230</v>
      </c>
      <c r="O91" s="1" t="s">
        <v>52</v>
      </c>
      <c r="P91" s="1" t="s">
        <v>52</v>
      </c>
      <c r="Q91" s="1" t="s">
        <v>174</v>
      </c>
      <c r="R91" s="1" t="s">
        <v>64</v>
      </c>
      <c r="S91" s="1" t="s">
        <v>65</v>
      </c>
      <c r="T91" s="1" t="s">
        <v>65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52</v>
      </c>
      <c r="AS91" s="1" t="s">
        <v>52</v>
      </c>
      <c r="AT91" s="2"/>
      <c r="AU91" s="1" t="s">
        <v>231</v>
      </c>
      <c r="AV91" s="2">
        <v>43</v>
      </c>
    </row>
    <row r="92" spans="1:48" ht="30" customHeight="1">
      <c r="A92" s="15" t="s">
        <v>232</v>
      </c>
      <c r="B92" s="15" t="s">
        <v>233</v>
      </c>
      <c r="C92" s="15" t="s">
        <v>108</v>
      </c>
      <c r="D92" s="13">
        <v>2121</v>
      </c>
      <c r="E92" s="14">
        <v>0</v>
      </c>
      <c r="F92" s="14">
        <f t="shared" si="9"/>
        <v>0</v>
      </c>
      <c r="G92" s="14">
        <v>0</v>
      </c>
      <c r="H92" s="14">
        <f t="shared" si="10"/>
        <v>0</v>
      </c>
      <c r="I92" s="14">
        <v>0</v>
      </c>
      <c r="J92" s="14">
        <f t="shared" si="11"/>
        <v>0</v>
      </c>
      <c r="K92" s="14">
        <f t="shared" si="12"/>
        <v>0</v>
      </c>
      <c r="L92" s="14">
        <f t="shared" si="13"/>
        <v>0</v>
      </c>
      <c r="M92" s="15" t="s">
        <v>234</v>
      </c>
      <c r="N92" s="1" t="s">
        <v>235</v>
      </c>
      <c r="O92" s="1" t="s">
        <v>52</v>
      </c>
      <c r="P92" s="1" t="s">
        <v>52</v>
      </c>
      <c r="Q92" s="1" t="s">
        <v>174</v>
      </c>
      <c r="R92" s="1" t="s">
        <v>64</v>
      </c>
      <c r="S92" s="1" t="s">
        <v>65</v>
      </c>
      <c r="T92" s="1" t="s">
        <v>65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52</v>
      </c>
      <c r="AS92" s="1" t="s">
        <v>52</v>
      </c>
      <c r="AT92" s="2"/>
      <c r="AU92" s="1" t="s">
        <v>236</v>
      </c>
      <c r="AV92" s="2">
        <v>44</v>
      </c>
    </row>
    <row r="93" spans="1:48" ht="30" customHeight="1">
      <c r="A93" s="15" t="s">
        <v>232</v>
      </c>
      <c r="B93" s="15" t="s">
        <v>237</v>
      </c>
      <c r="C93" s="15" t="s">
        <v>108</v>
      </c>
      <c r="D93" s="13">
        <v>3799</v>
      </c>
      <c r="E93" s="14">
        <v>0</v>
      </c>
      <c r="F93" s="14">
        <f t="shared" si="9"/>
        <v>0</v>
      </c>
      <c r="G93" s="14">
        <v>0</v>
      </c>
      <c r="H93" s="14">
        <f t="shared" si="10"/>
        <v>0</v>
      </c>
      <c r="I93" s="14">
        <v>0</v>
      </c>
      <c r="J93" s="14">
        <f t="shared" si="11"/>
        <v>0</v>
      </c>
      <c r="K93" s="14">
        <f t="shared" si="12"/>
        <v>0</v>
      </c>
      <c r="L93" s="14">
        <f t="shared" si="13"/>
        <v>0</v>
      </c>
      <c r="M93" s="15" t="s">
        <v>238</v>
      </c>
      <c r="N93" s="1" t="s">
        <v>239</v>
      </c>
      <c r="O93" s="1" t="s">
        <v>52</v>
      </c>
      <c r="P93" s="1" t="s">
        <v>52</v>
      </c>
      <c r="Q93" s="1" t="s">
        <v>174</v>
      </c>
      <c r="R93" s="1" t="s">
        <v>64</v>
      </c>
      <c r="S93" s="1" t="s">
        <v>65</v>
      </c>
      <c r="T93" s="1" t="s">
        <v>65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52</v>
      </c>
      <c r="AS93" s="1" t="s">
        <v>52</v>
      </c>
      <c r="AT93" s="2"/>
      <c r="AU93" s="1" t="s">
        <v>240</v>
      </c>
      <c r="AV93" s="2">
        <v>45</v>
      </c>
    </row>
    <row r="94" spans="1:48" ht="30" customHeight="1">
      <c r="A94" s="15" t="s">
        <v>232</v>
      </c>
      <c r="B94" s="15" t="s">
        <v>241</v>
      </c>
      <c r="C94" s="15" t="s">
        <v>108</v>
      </c>
      <c r="D94" s="13">
        <v>487</v>
      </c>
      <c r="E94" s="14">
        <v>0</v>
      </c>
      <c r="F94" s="14">
        <f t="shared" si="9"/>
        <v>0</v>
      </c>
      <c r="G94" s="14">
        <v>0</v>
      </c>
      <c r="H94" s="14">
        <f t="shared" si="10"/>
        <v>0</v>
      </c>
      <c r="I94" s="14">
        <v>0</v>
      </c>
      <c r="J94" s="14">
        <f t="shared" si="11"/>
        <v>0</v>
      </c>
      <c r="K94" s="14">
        <f t="shared" si="12"/>
        <v>0</v>
      </c>
      <c r="L94" s="14">
        <f t="shared" si="13"/>
        <v>0</v>
      </c>
      <c r="M94" s="15" t="s">
        <v>242</v>
      </c>
      <c r="N94" s="1" t="s">
        <v>243</v>
      </c>
      <c r="O94" s="1" t="s">
        <v>52</v>
      </c>
      <c r="P94" s="1" t="s">
        <v>52</v>
      </c>
      <c r="Q94" s="1" t="s">
        <v>174</v>
      </c>
      <c r="R94" s="1" t="s">
        <v>64</v>
      </c>
      <c r="S94" s="1" t="s">
        <v>65</v>
      </c>
      <c r="T94" s="1" t="s">
        <v>65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52</v>
      </c>
      <c r="AS94" s="1" t="s">
        <v>52</v>
      </c>
      <c r="AT94" s="2"/>
      <c r="AU94" s="1" t="s">
        <v>244</v>
      </c>
      <c r="AV94" s="2">
        <v>46</v>
      </c>
    </row>
    <row r="95" spans="1:48" ht="30" customHeight="1">
      <c r="A95" s="15" t="s">
        <v>245</v>
      </c>
      <c r="B95" s="15" t="s">
        <v>246</v>
      </c>
      <c r="C95" s="15" t="s">
        <v>108</v>
      </c>
      <c r="D95" s="13">
        <v>449</v>
      </c>
      <c r="E95" s="14">
        <v>0</v>
      </c>
      <c r="F95" s="14">
        <f t="shared" si="9"/>
        <v>0</v>
      </c>
      <c r="G95" s="14">
        <v>0</v>
      </c>
      <c r="H95" s="14">
        <f t="shared" si="10"/>
        <v>0</v>
      </c>
      <c r="I95" s="14">
        <v>0</v>
      </c>
      <c r="J95" s="14">
        <f t="shared" si="11"/>
        <v>0</v>
      </c>
      <c r="K95" s="14">
        <f t="shared" si="12"/>
        <v>0</v>
      </c>
      <c r="L95" s="14">
        <f t="shared" si="13"/>
        <v>0</v>
      </c>
      <c r="M95" s="15" t="s">
        <v>247</v>
      </c>
      <c r="N95" s="1" t="s">
        <v>248</v>
      </c>
      <c r="O95" s="1" t="s">
        <v>52</v>
      </c>
      <c r="P95" s="1" t="s">
        <v>52</v>
      </c>
      <c r="Q95" s="1" t="s">
        <v>174</v>
      </c>
      <c r="R95" s="1" t="s">
        <v>64</v>
      </c>
      <c r="S95" s="1" t="s">
        <v>65</v>
      </c>
      <c r="T95" s="1" t="s">
        <v>65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52</v>
      </c>
      <c r="AS95" s="1" t="s">
        <v>52</v>
      </c>
      <c r="AT95" s="2"/>
      <c r="AU95" s="1" t="s">
        <v>249</v>
      </c>
      <c r="AV95" s="2">
        <v>468</v>
      </c>
    </row>
    <row r="96" spans="1:48" ht="30" customHeight="1">
      <c r="A96" s="15" t="s">
        <v>250</v>
      </c>
      <c r="B96" s="15" t="s">
        <v>251</v>
      </c>
      <c r="C96" s="15" t="s">
        <v>108</v>
      </c>
      <c r="D96" s="13">
        <v>37</v>
      </c>
      <c r="E96" s="14">
        <v>0</v>
      </c>
      <c r="F96" s="14">
        <f t="shared" si="9"/>
        <v>0</v>
      </c>
      <c r="G96" s="14">
        <v>0</v>
      </c>
      <c r="H96" s="14">
        <f t="shared" si="10"/>
        <v>0</v>
      </c>
      <c r="I96" s="14">
        <v>0</v>
      </c>
      <c r="J96" s="14">
        <f t="shared" si="11"/>
        <v>0</v>
      </c>
      <c r="K96" s="14">
        <f t="shared" si="12"/>
        <v>0</v>
      </c>
      <c r="L96" s="14">
        <f t="shared" si="13"/>
        <v>0</v>
      </c>
      <c r="M96" s="15" t="s">
        <v>52</v>
      </c>
      <c r="N96" s="1" t="s">
        <v>252</v>
      </c>
      <c r="O96" s="1" t="s">
        <v>52</v>
      </c>
      <c r="P96" s="1" t="s">
        <v>52</v>
      </c>
      <c r="Q96" s="1" t="s">
        <v>174</v>
      </c>
      <c r="R96" s="1" t="s">
        <v>65</v>
      </c>
      <c r="S96" s="1" t="s">
        <v>65</v>
      </c>
      <c r="T96" s="1" t="s">
        <v>64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52</v>
      </c>
      <c r="AS96" s="1" t="s">
        <v>52</v>
      </c>
      <c r="AT96" s="2"/>
      <c r="AU96" s="1" t="s">
        <v>253</v>
      </c>
      <c r="AV96" s="2">
        <v>84</v>
      </c>
    </row>
    <row r="97" spans="1:48" ht="30" customHeight="1">
      <c r="A97" s="15" t="s">
        <v>254</v>
      </c>
      <c r="B97" s="15" t="s">
        <v>255</v>
      </c>
      <c r="C97" s="15" t="s">
        <v>108</v>
      </c>
      <c r="D97" s="13">
        <v>35</v>
      </c>
      <c r="E97" s="14">
        <v>0</v>
      </c>
      <c r="F97" s="14">
        <f t="shared" si="9"/>
        <v>0</v>
      </c>
      <c r="G97" s="14">
        <v>0</v>
      </c>
      <c r="H97" s="14">
        <f t="shared" si="10"/>
        <v>0</v>
      </c>
      <c r="I97" s="14">
        <v>0</v>
      </c>
      <c r="J97" s="14">
        <f t="shared" si="11"/>
        <v>0</v>
      </c>
      <c r="K97" s="14">
        <f t="shared" si="12"/>
        <v>0</v>
      </c>
      <c r="L97" s="14">
        <f t="shared" si="13"/>
        <v>0</v>
      </c>
      <c r="M97" s="15" t="s">
        <v>256</v>
      </c>
      <c r="N97" s="1" t="s">
        <v>257</v>
      </c>
      <c r="O97" s="1" t="s">
        <v>52</v>
      </c>
      <c r="P97" s="1" t="s">
        <v>52</v>
      </c>
      <c r="Q97" s="1" t="s">
        <v>174</v>
      </c>
      <c r="R97" s="1" t="s">
        <v>64</v>
      </c>
      <c r="S97" s="1" t="s">
        <v>65</v>
      </c>
      <c r="T97" s="1" t="s">
        <v>65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52</v>
      </c>
      <c r="AS97" s="1" t="s">
        <v>52</v>
      </c>
      <c r="AT97" s="2"/>
      <c r="AU97" s="1" t="s">
        <v>258</v>
      </c>
      <c r="AV97" s="2">
        <v>469</v>
      </c>
    </row>
    <row r="98" spans="1:48" ht="30" customHeight="1">
      <c r="A98" s="15" t="s">
        <v>259</v>
      </c>
      <c r="B98" s="15" t="s">
        <v>260</v>
      </c>
      <c r="C98" s="15" t="s">
        <v>178</v>
      </c>
      <c r="D98" s="13">
        <v>240.93899999999999</v>
      </c>
      <c r="E98" s="14">
        <v>0</v>
      </c>
      <c r="F98" s="14">
        <f t="shared" si="9"/>
        <v>0</v>
      </c>
      <c r="G98" s="14">
        <v>0</v>
      </c>
      <c r="H98" s="14">
        <f t="shared" si="10"/>
        <v>0</v>
      </c>
      <c r="I98" s="14">
        <v>0</v>
      </c>
      <c r="J98" s="14">
        <f t="shared" si="11"/>
        <v>0</v>
      </c>
      <c r="K98" s="14">
        <f t="shared" si="12"/>
        <v>0</v>
      </c>
      <c r="L98" s="14">
        <f t="shared" si="13"/>
        <v>0</v>
      </c>
      <c r="M98" s="15" t="s">
        <v>261</v>
      </c>
      <c r="N98" s="1" t="s">
        <v>262</v>
      </c>
      <c r="O98" s="1" t="s">
        <v>52</v>
      </c>
      <c r="P98" s="1" t="s">
        <v>52</v>
      </c>
      <c r="Q98" s="1" t="s">
        <v>174</v>
      </c>
      <c r="R98" s="1" t="s">
        <v>64</v>
      </c>
      <c r="S98" s="1" t="s">
        <v>65</v>
      </c>
      <c r="T98" s="1" t="s">
        <v>65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52</v>
      </c>
      <c r="AS98" s="1" t="s">
        <v>52</v>
      </c>
      <c r="AT98" s="2"/>
      <c r="AU98" s="1" t="s">
        <v>263</v>
      </c>
      <c r="AV98" s="2">
        <v>47</v>
      </c>
    </row>
    <row r="99" spans="1:48" ht="30" customHeight="1">
      <c r="A99" s="15" t="s">
        <v>264</v>
      </c>
      <c r="B99" s="15" t="s">
        <v>265</v>
      </c>
      <c r="C99" s="15" t="s">
        <v>169</v>
      </c>
      <c r="D99" s="13">
        <v>1438</v>
      </c>
      <c r="E99" s="14">
        <v>0</v>
      </c>
      <c r="F99" s="14">
        <f t="shared" si="9"/>
        <v>0</v>
      </c>
      <c r="G99" s="14">
        <v>0</v>
      </c>
      <c r="H99" s="14">
        <f t="shared" si="10"/>
        <v>0</v>
      </c>
      <c r="I99" s="14">
        <v>0</v>
      </c>
      <c r="J99" s="14">
        <f t="shared" si="11"/>
        <v>0</v>
      </c>
      <c r="K99" s="14">
        <f t="shared" si="12"/>
        <v>0</v>
      </c>
      <c r="L99" s="14">
        <f t="shared" si="13"/>
        <v>0</v>
      </c>
      <c r="M99" s="15" t="s">
        <v>266</v>
      </c>
      <c r="N99" s="1" t="s">
        <v>267</v>
      </c>
      <c r="O99" s="1" t="s">
        <v>52</v>
      </c>
      <c r="P99" s="1" t="s">
        <v>52</v>
      </c>
      <c r="Q99" s="1" t="s">
        <v>174</v>
      </c>
      <c r="R99" s="1" t="s">
        <v>64</v>
      </c>
      <c r="S99" s="1" t="s">
        <v>65</v>
      </c>
      <c r="T99" s="1" t="s">
        <v>65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 t="s">
        <v>52</v>
      </c>
      <c r="AS99" s="1" t="s">
        <v>52</v>
      </c>
      <c r="AT99" s="2"/>
      <c r="AU99" s="1" t="s">
        <v>268</v>
      </c>
      <c r="AV99" s="2">
        <v>48</v>
      </c>
    </row>
    <row r="100" spans="1:48" ht="30" customHeight="1">
      <c r="A100" s="15" t="s">
        <v>269</v>
      </c>
      <c r="B100" s="15" t="s">
        <v>270</v>
      </c>
      <c r="C100" s="15" t="s">
        <v>169</v>
      </c>
      <c r="D100" s="13">
        <v>2983</v>
      </c>
      <c r="E100" s="14"/>
      <c r="F100" s="14">
        <f t="shared" si="9"/>
        <v>0</v>
      </c>
      <c r="G100" s="14">
        <v>0</v>
      </c>
      <c r="H100" s="14">
        <f t="shared" si="10"/>
        <v>0</v>
      </c>
      <c r="I100" s="14">
        <v>0</v>
      </c>
      <c r="J100" s="14">
        <f t="shared" si="11"/>
        <v>0</v>
      </c>
      <c r="K100" s="14">
        <f t="shared" si="12"/>
        <v>0</v>
      </c>
      <c r="L100" s="14">
        <f t="shared" si="13"/>
        <v>0</v>
      </c>
      <c r="M100" s="15" t="s">
        <v>271</v>
      </c>
      <c r="N100" s="1" t="s">
        <v>272</v>
      </c>
      <c r="O100" s="1" t="s">
        <v>52</v>
      </c>
      <c r="P100" s="1" t="s">
        <v>52</v>
      </c>
      <c r="Q100" s="1" t="s">
        <v>174</v>
      </c>
      <c r="R100" s="1" t="s">
        <v>64</v>
      </c>
      <c r="S100" s="1" t="s">
        <v>65</v>
      </c>
      <c r="T100" s="1" t="s">
        <v>65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1" t="s">
        <v>52</v>
      </c>
      <c r="AS100" s="1" t="s">
        <v>52</v>
      </c>
      <c r="AT100" s="2"/>
      <c r="AU100" s="1" t="s">
        <v>273</v>
      </c>
      <c r="AV100" s="2">
        <v>59</v>
      </c>
    </row>
    <row r="101" spans="1:48" ht="30" customHeight="1">
      <c r="A101" s="15" t="s">
        <v>274</v>
      </c>
      <c r="B101" s="15" t="s">
        <v>275</v>
      </c>
      <c r="C101" s="15" t="s">
        <v>79</v>
      </c>
      <c r="D101" s="13">
        <v>209</v>
      </c>
      <c r="E101" s="14">
        <v>0</v>
      </c>
      <c r="F101" s="14">
        <f t="shared" si="9"/>
        <v>0</v>
      </c>
      <c r="G101" s="14">
        <v>0</v>
      </c>
      <c r="H101" s="14">
        <f t="shared" si="10"/>
        <v>0</v>
      </c>
      <c r="I101" s="14">
        <v>0</v>
      </c>
      <c r="J101" s="14">
        <f t="shared" si="11"/>
        <v>0</v>
      </c>
      <c r="K101" s="14">
        <f t="shared" si="12"/>
        <v>0</v>
      </c>
      <c r="L101" s="14">
        <f t="shared" si="13"/>
        <v>0</v>
      </c>
      <c r="M101" s="15" t="s">
        <v>276</v>
      </c>
      <c r="N101" s="1" t="s">
        <v>277</v>
      </c>
      <c r="O101" s="1" t="s">
        <v>52</v>
      </c>
      <c r="P101" s="1" t="s">
        <v>52</v>
      </c>
      <c r="Q101" s="1" t="s">
        <v>174</v>
      </c>
      <c r="R101" s="1" t="s">
        <v>64</v>
      </c>
      <c r="S101" s="1" t="s">
        <v>65</v>
      </c>
      <c r="T101" s="1" t="s">
        <v>65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52</v>
      </c>
      <c r="AS101" s="1" t="s">
        <v>52</v>
      </c>
      <c r="AT101" s="2"/>
      <c r="AU101" s="1" t="s">
        <v>278</v>
      </c>
      <c r="AV101" s="2">
        <v>60</v>
      </c>
    </row>
    <row r="102" spans="1:48" ht="30" customHeight="1">
      <c r="A102" s="15" t="s">
        <v>279</v>
      </c>
      <c r="B102" s="15" t="s">
        <v>280</v>
      </c>
      <c r="C102" s="15" t="s">
        <v>108</v>
      </c>
      <c r="D102" s="13">
        <v>1030</v>
      </c>
      <c r="E102" s="14">
        <v>0</v>
      </c>
      <c r="F102" s="14">
        <f t="shared" si="9"/>
        <v>0</v>
      </c>
      <c r="G102" s="14">
        <v>0</v>
      </c>
      <c r="H102" s="14">
        <f t="shared" si="10"/>
        <v>0</v>
      </c>
      <c r="I102" s="14">
        <v>0</v>
      </c>
      <c r="J102" s="14">
        <f t="shared" si="11"/>
        <v>0</v>
      </c>
      <c r="K102" s="14">
        <f t="shared" si="12"/>
        <v>0</v>
      </c>
      <c r="L102" s="14">
        <f t="shared" si="13"/>
        <v>0</v>
      </c>
      <c r="M102" s="15" t="s">
        <v>281</v>
      </c>
      <c r="N102" s="1" t="s">
        <v>282</v>
      </c>
      <c r="O102" s="1" t="s">
        <v>52</v>
      </c>
      <c r="P102" s="1" t="s">
        <v>52</v>
      </c>
      <c r="Q102" s="1" t="s">
        <v>174</v>
      </c>
      <c r="R102" s="1" t="s">
        <v>64</v>
      </c>
      <c r="S102" s="1" t="s">
        <v>65</v>
      </c>
      <c r="T102" s="1" t="s">
        <v>65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52</v>
      </c>
      <c r="AS102" s="1" t="s">
        <v>52</v>
      </c>
      <c r="AT102" s="2"/>
      <c r="AU102" s="1" t="s">
        <v>283</v>
      </c>
      <c r="AV102" s="2">
        <v>470</v>
      </c>
    </row>
    <row r="103" spans="1:48" ht="30" customHeight="1">
      <c r="A103" s="15" t="s">
        <v>279</v>
      </c>
      <c r="B103" s="15" t="s">
        <v>284</v>
      </c>
      <c r="C103" s="15" t="s">
        <v>108</v>
      </c>
      <c r="D103" s="13">
        <v>394</v>
      </c>
      <c r="E103" s="14">
        <v>0</v>
      </c>
      <c r="F103" s="14">
        <f t="shared" si="9"/>
        <v>0</v>
      </c>
      <c r="G103" s="14">
        <v>0</v>
      </c>
      <c r="H103" s="14">
        <f t="shared" si="10"/>
        <v>0</v>
      </c>
      <c r="I103" s="14">
        <v>0</v>
      </c>
      <c r="J103" s="14">
        <f t="shared" si="11"/>
        <v>0</v>
      </c>
      <c r="K103" s="14">
        <f t="shared" si="12"/>
        <v>0</v>
      </c>
      <c r="L103" s="14">
        <f t="shared" si="13"/>
        <v>0</v>
      </c>
      <c r="M103" s="15" t="s">
        <v>285</v>
      </c>
      <c r="N103" s="1" t="s">
        <v>286</v>
      </c>
      <c r="O103" s="1" t="s">
        <v>52</v>
      </c>
      <c r="P103" s="1" t="s">
        <v>52</v>
      </c>
      <c r="Q103" s="1" t="s">
        <v>174</v>
      </c>
      <c r="R103" s="1" t="s">
        <v>64</v>
      </c>
      <c r="S103" s="1" t="s">
        <v>65</v>
      </c>
      <c r="T103" s="1" t="s">
        <v>65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52</v>
      </c>
      <c r="AS103" s="1" t="s">
        <v>52</v>
      </c>
      <c r="AT103" s="2"/>
      <c r="AU103" s="1" t="s">
        <v>287</v>
      </c>
      <c r="AV103" s="2">
        <v>471</v>
      </c>
    </row>
    <row r="104" spans="1:48" ht="30" customHeight="1">
      <c r="A104" s="15" t="s">
        <v>288</v>
      </c>
      <c r="B104" s="15" t="s">
        <v>289</v>
      </c>
      <c r="C104" s="15" t="s">
        <v>108</v>
      </c>
      <c r="D104" s="13">
        <v>1122</v>
      </c>
      <c r="E104" s="14">
        <v>0</v>
      </c>
      <c r="F104" s="14">
        <f t="shared" si="9"/>
        <v>0</v>
      </c>
      <c r="G104" s="14">
        <v>0</v>
      </c>
      <c r="H104" s="14">
        <f t="shared" si="10"/>
        <v>0</v>
      </c>
      <c r="I104" s="14">
        <v>0</v>
      </c>
      <c r="J104" s="14">
        <f t="shared" si="11"/>
        <v>0</v>
      </c>
      <c r="K104" s="14">
        <f t="shared" si="12"/>
        <v>0</v>
      </c>
      <c r="L104" s="14">
        <f t="shared" si="13"/>
        <v>0</v>
      </c>
      <c r="M104" s="15" t="s">
        <v>290</v>
      </c>
      <c r="N104" s="1" t="s">
        <v>291</v>
      </c>
      <c r="O104" s="1" t="s">
        <v>52</v>
      </c>
      <c r="P104" s="1" t="s">
        <v>52</v>
      </c>
      <c r="Q104" s="1" t="s">
        <v>174</v>
      </c>
      <c r="R104" s="1" t="s">
        <v>64</v>
      </c>
      <c r="S104" s="1" t="s">
        <v>65</v>
      </c>
      <c r="T104" s="1" t="s">
        <v>65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52</v>
      </c>
      <c r="AS104" s="1" t="s">
        <v>52</v>
      </c>
      <c r="AT104" s="2"/>
      <c r="AU104" s="1" t="s">
        <v>292</v>
      </c>
      <c r="AV104" s="2">
        <v>67</v>
      </c>
    </row>
    <row r="105" spans="1:48" ht="30" customHeight="1">
      <c r="A105" s="15" t="s">
        <v>288</v>
      </c>
      <c r="B105" s="15" t="s">
        <v>293</v>
      </c>
      <c r="C105" s="15" t="s">
        <v>108</v>
      </c>
      <c r="D105" s="13">
        <v>1318</v>
      </c>
      <c r="E105" s="14">
        <v>0</v>
      </c>
      <c r="F105" s="14">
        <f t="shared" si="9"/>
        <v>0</v>
      </c>
      <c r="G105" s="14">
        <v>0</v>
      </c>
      <c r="H105" s="14">
        <f t="shared" si="10"/>
        <v>0</v>
      </c>
      <c r="I105" s="14">
        <v>0</v>
      </c>
      <c r="J105" s="14">
        <f t="shared" si="11"/>
        <v>0</v>
      </c>
      <c r="K105" s="14">
        <f t="shared" si="12"/>
        <v>0</v>
      </c>
      <c r="L105" s="14">
        <f t="shared" si="13"/>
        <v>0</v>
      </c>
      <c r="M105" s="15" t="s">
        <v>294</v>
      </c>
      <c r="N105" s="1" t="s">
        <v>295</v>
      </c>
      <c r="O105" s="1" t="s">
        <v>52</v>
      </c>
      <c r="P105" s="1" t="s">
        <v>52</v>
      </c>
      <c r="Q105" s="1" t="s">
        <v>174</v>
      </c>
      <c r="R105" s="1" t="s">
        <v>64</v>
      </c>
      <c r="S105" s="1" t="s">
        <v>65</v>
      </c>
      <c r="T105" s="1" t="s">
        <v>65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 t="s">
        <v>52</v>
      </c>
      <c r="AS105" s="1" t="s">
        <v>52</v>
      </c>
      <c r="AT105" s="2"/>
      <c r="AU105" s="1" t="s">
        <v>296</v>
      </c>
      <c r="AV105" s="2">
        <v>68</v>
      </c>
    </row>
    <row r="106" spans="1:48" ht="30" customHeight="1">
      <c r="A106" s="15" t="s">
        <v>297</v>
      </c>
      <c r="B106" s="15" t="s">
        <v>298</v>
      </c>
      <c r="C106" s="15" t="s">
        <v>61</v>
      </c>
      <c r="D106" s="13">
        <v>1</v>
      </c>
      <c r="E106" s="14">
        <v>0</v>
      </c>
      <c r="F106" s="14">
        <f t="shared" si="9"/>
        <v>0</v>
      </c>
      <c r="G106" s="14">
        <v>0</v>
      </c>
      <c r="H106" s="14">
        <f t="shared" si="10"/>
        <v>0</v>
      </c>
      <c r="I106" s="14">
        <v>0</v>
      </c>
      <c r="J106" s="14">
        <f t="shared" si="11"/>
        <v>0</v>
      </c>
      <c r="K106" s="14">
        <f t="shared" si="12"/>
        <v>0</v>
      </c>
      <c r="L106" s="14">
        <f t="shared" si="13"/>
        <v>0</v>
      </c>
      <c r="M106" s="15" t="s">
        <v>299</v>
      </c>
      <c r="N106" s="1" t="s">
        <v>300</v>
      </c>
      <c r="O106" s="1" t="s">
        <v>52</v>
      </c>
      <c r="P106" s="1" t="s">
        <v>52</v>
      </c>
      <c r="Q106" s="1" t="s">
        <v>174</v>
      </c>
      <c r="R106" s="1" t="s">
        <v>64</v>
      </c>
      <c r="S106" s="1" t="s">
        <v>65</v>
      </c>
      <c r="T106" s="1" t="s">
        <v>65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1" t="s">
        <v>52</v>
      </c>
      <c r="AS106" s="1" t="s">
        <v>52</v>
      </c>
      <c r="AT106" s="2"/>
      <c r="AU106" s="1" t="s">
        <v>301</v>
      </c>
      <c r="AV106" s="2">
        <v>472</v>
      </c>
    </row>
    <row r="107" spans="1:48" ht="30" customHeight="1">
      <c r="A107" s="15" t="s">
        <v>297</v>
      </c>
      <c r="B107" s="15" t="s">
        <v>302</v>
      </c>
      <c r="C107" s="15" t="s">
        <v>61</v>
      </c>
      <c r="D107" s="13">
        <v>1</v>
      </c>
      <c r="E107" s="14">
        <v>0</v>
      </c>
      <c r="F107" s="14">
        <f t="shared" si="9"/>
        <v>0</v>
      </c>
      <c r="G107" s="14">
        <v>0</v>
      </c>
      <c r="H107" s="14">
        <f t="shared" si="10"/>
        <v>0</v>
      </c>
      <c r="I107" s="14">
        <v>0</v>
      </c>
      <c r="J107" s="14">
        <f t="shared" si="11"/>
        <v>0</v>
      </c>
      <c r="K107" s="14">
        <f t="shared" si="12"/>
        <v>0</v>
      </c>
      <c r="L107" s="14">
        <f t="shared" si="13"/>
        <v>0</v>
      </c>
      <c r="M107" s="15" t="s">
        <v>303</v>
      </c>
      <c r="N107" s="1" t="s">
        <v>304</v>
      </c>
      <c r="O107" s="1" t="s">
        <v>52</v>
      </c>
      <c r="P107" s="1" t="s">
        <v>52</v>
      </c>
      <c r="Q107" s="1" t="s">
        <v>174</v>
      </c>
      <c r="R107" s="1" t="s">
        <v>64</v>
      </c>
      <c r="S107" s="1" t="s">
        <v>65</v>
      </c>
      <c r="T107" s="1" t="s">
        <v>65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1" t="s">
        <v>52</v>
      </c>
      <c r="AS107" s="1" t="s">
        <v>52</v>
      </c>
      <c r="AT107" s="2"/>
      <c r="AU107" s="1" t="s">
        <v>305</v>
      </c>
      <c r="AV107" s="2">
        <v>473</v>
      </c>
    </row>
    <row r="108" spans="1:48" ht="30" customHeight="1">
      <c r="A108" s="15" t="s">
        <v>297</v>
      </c>
      <c r="B108" s="15" t="s">
        <v>306</v>
      </c>
      <c r="C108" s="15" t="s">
        <v>61</v>
      </c>
      <c r="D108" s="13">
        <v>1</v>
      </c>
      <c r="E108" s="14">
        <v>0</v>
      </c>
      <c r="F108" s="14">
        <f t="shared" si="9"/>
        <v>0</v>
      </c>
      <c r="G108" s="14">
        <v>0</v>
      </c>
      <c r="H108" s="14">
        <f t="shared" si="10"/>
        <v>0</v>
      </c>
      <c r="I108" s="14">
        <v>0</v>
      </c>
      <c r="J108" s="14">
        <f t="shared" si="11"/>
        <v>0</v>
      </c>
      <c r="K108" s="14">
        <f t="shared" si="12"/>
        <v>0</v>
      </c>
      <c r="L108" s="14">
        <f t="shared" si="13"/>
        <v>0</v>
      </c>
      <c r="M108" s="15" t="s">
        <v>307</v>
      </c>
      <c r="N108" s="1" t="s">
        <v>308</v>
      </c>
      <c r="O108" s="1" t="s">
        <v>52</v>
      </c>
      <c r="P108" s="1" t="s">
        <v>52</v>
      </c>
      <c r="Q108" s="1" t="s">
        <v>174</v>
      </c>
      <c r="R108" s="1" t="s">
        <v>64</v>
      </c>
      <c r="S108" s="1" t="s">
        <v>65</v>
      </c>
      <c r="T108" s="1" t="s">
        <v>65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1" t="s">
        <v>52</v>
      </c>
      <c r="AS108" s="1" t="s">
        <v>52</v>
      </c>
      <c r="AT108" s="2"/>
      <c r="AU108" s="1" t="s">
        <v>309</v>
      </c>
      <c r="AV108" s="2">
        <v>51</v>
      </c>
    </row>
    <row r="109" spans="1:48" ht="30" customHeight="1">
      <c r="A109" s="15" t="s">
        <v>297</v>
      </c>
      <c r="B109" s="15" t="s">
        <v>310</v>
      </c>
      <c r="C109" s="15" t="s">
        <v>61</v>
      </c>
      <c r="D109" s="13">
        <v>2</v>
      </c>
      <c r="E109" s="14">
        <v>0</v>
      </c>
      <c r="F109" s="14">
        <f t="shared" si="9"/>
        <v>0</v>
      </c>
      <c r="G109" s="14">
        <v>0</v>
      </c>
      <c r="H109" s="14">
        <f t="shared" si="10"/>
        <v>0</v>
      </c>
      <c r="I109" s="14">
        <v>0</v>
      </c>
      <c r="J109" s="14">
        <f t="shared" si="11"/>
        <v>0</v>
      </c>
      <c r="K109" s="14">
        <f t="shared" si="12"/>
        <v>0</v>
      </c>
      <c r="L109" s="14">
        <f t="shared" si="13"/>
        <v>0</v>
      </c>
      <c r="M109" s="15" t="s">
        <v>311</v>
      </c>
      <c r="N109" s="1" t="s">
        <v>312</v>
      </c>
      <c r="O109" s="1" t="s">
        <v>52</v>
      </c>
      <c r="P109" s="1" t="s">
        <v>52</v>
      </c>
      <c r="Q109" s="1" t="s">
        <v>174</v>
      </c>
      <c r="R109" s="1" t="s">
        <v>64</v>
      </c>
      <c r="S109" s="1" t="s">
        <v>65</v>
      </c>
      <c r="T109" s="1" t="s">
        <v>65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1" t="s">
        <v>52</v>
      </c>
      <c r="AS109" s="1" t="s">
        <v>52</v>
      </c>
      <c r="AT109" s="2"/>
      <c r="AU109" s="1" t="s">
        <v>313</v>
      </c>
      <c r="AV109" s="2">
        <v>52</v>
      </c>
    </row>
    <row r="110" spans="1:48" ht="30" customHeight="1">
      <c r="A110" s="15" t="s">
        <v>297</v>
      </c>
      <c r="B110" s="15" t="s">
        <v>314</v>
      </c>
      <c r="C110" s="15" t="s">
        <v>61</v>
      </c>
      <c r="D110" s="13">
        <v>1</v>
      </c>
      <c r="E110" s="14">
        <v>0</v>
      </c>
      <c r="F110" s="14">
        <f t="shared" si="9"/>
        <v>0</v>
      </c>
      <c r="G110" s="14">
        <v>0</v>
      </c>
      <c r="H110" s="14">
        <f t="shared" si="10"/>
        <v>0</v>
      </c>
      <c r="I110" s="14">
        <v>0</v>
      </c>
      <c r="J110" s="14">
        <f t="shared" si="11"/>
        <v>0</v>
      </c>
      <c r="K110" s="14">
        <f t="shared" si="12"/>
        <v>0</v>
      </c>
      <c r="L110" s="14">
        <f t="shared" si="13"/>
        <v>0</v>
      </c>
      <c r="M110" s="15" t="s">
        <v>315</v>
      </c>
      <c r="N110" s="1" t="s">
        <v>316</v>
      </c>
      <c r="O110" s="1" t="s">
        <v>52</v>
      </c>
      <c r="P110" s="1" t="s">
        <v>52</v>
      </c>
      <c r="Q110" s="1" t="s">
        <v>174</v>
      </c>
      <c r="R110" s="1" t="s">
        <v>64</v>
      </c>
      <c r="S110" s="1" t="s">
        <v>65</v>
      </c>
      <c r="T110" s="1" t="s">
        <v>65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1" t="s">
        <v>52</v>
      </c>
      <c r="AS110" s="1" t="s">
        <v>52</v>
      </c>
      <c r="AT110" s="2"/>
      <c r="AU110" s="1" t="s">
        <v>317</v>
      </c>
      <c r="AV110" s="2">
        <v>53</v>
      </c>
    </row>
    <row r="111" spans="1:48" ht="30" customHeight="1">
      <c r="A111" s="15" t="s">
        <v>297</v>
      </c>
      <c r="B111" s="15" t="s">
        <v>318</v>
      </c>
      <c r="C111" s="15" t="s">
        <v>61</v>
      </c>
      <c r="D111" s="13">
        <v>1</v>
      </c>
      <c r="E111" s="14">
        <v>0</v>
      </c>
      <c r="F111" s="14">
        <f t="shared" si="9"/>
        <v>0</v>
      </c>
      <c r="G111" s="14">
        <v>0</v>
      </c>
      <c r="H111" s="14">
        <f t="shared" si="10"/>
        <v>0</v>
      </c>
      <c r="I111" s="14">
        <v>0</v>
      </c>
      <c r="J111" s="14">
        <f t="shared" si="11"/>
        <v>0</v>
      </c>
      <c r="K111" s="14">
        <f t="shared" si="12"/>
        <v>0</v>
      </c>
      <c r="L111" s="14">
        <f t="shared" si="13"/>
        <v>0</v>
      </c>
      <c r="M111" s="15" t="s">
        <v>319</v>
      </c>
      <c r="N111" s="1" t="s">
        <v>320</v>
      </c>
      <c r="O111" s="1" t="s">
        <v>52</v>
      </c>
      <c r="P111" s="1" t="s">
        <v>52</v>
      </c>
      <c r="Q111" s="1" t="s">
        <v>174</v>
      </c>
      <c r="R111" s="1" t="s">
        <v>64</v>
      </c>
      <c r="S111" s="1" t="s">
        <v>65</v>
      </c>
      <c r="T111" s="1" t="s">
        <v>65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1" t="s">
        <v>52</v>
      </c>
      <c r="AS111" s="1" t="s">
        <v>52</v>
      </c>
      <c r="AT111" s="2"/>
      <c r="AU111" s="1" t="s">
        <v>321</v>
      </c>
      <c r="AV111" s="2">
        <v>54</v>
      </c>
    </row>
    <row r="112" spans="1:48" ht="30" customHeight="1">
      <c r="A112" s="15" t="s">
        <v>297</v>
      </c>
      <c r="B112" s="15" t="s">
        <v>322</v>
      </c>
      <c r="C112" s="15" t="s">
        <v>61</v>
      </c>
      <c r="D112" s="13">
        <v>6</v>
      </c>
      <c r="E112" s="14">
        <v>0</v>
      </c>
      <c r="F112" s="14">
        <f t="shared" si="9"/>
        <v>0</v>
      </c>
      <c r="G112" s="14">
        <v>0</v>
      </c>
      <c r="H112" s="14">
        <f t="shared" si="10"/>
        <v>0</v>
      </c>
      <c r="I112" s="14">
        <v>0</v>
      </c>
      <c r="J112" s="14">
        <f t="shared" si="11"/>
        <v>0</v>
      </c>
      <c r="K112" s="14">
        <f t="shared" si="12"/>
        <v>0</v>
      </c>
      <c r="L112" s="14">
        <f t="shared" si="13"/>
        <v>0</v>
      </c>
      <c r="M112" s="15" t="s">
        <v>323</v>
      </c>
      <c r="N112" s="1" t="s">
        <v>324</v>
      </c>
      <c r="O112" s="1" t="s">
        <v>52</v>
      </c>
      <c r="P112" s="1" t="s">
        <v>52</v>
      </c>
      <c r="Q112" s="1" t="s">
        <v>174</v>
      </c>
      <c r="R112" s="1" t="s">
        <v>64</v>
      </c>
      <c r="S112" s="1" t="s">
        <v>65</v>
      </c>
      <c r="T112" s="1" t="s">
        <v>65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1" t="s">
        <v>52</v>
      </c>
      <c r="AS112" s="1" t="s">
        <v>52</v>
      </c>
      <c r="AT112" s="2"/>
      <c r="AU112" s="1" t="s">
        <v>325</v>
      </c>
      <c r="AV112" s="2">
        <v>55</v>
      </c>
    </row>
    <row r="113" spans="1:48" ht="30" customHeight="1">
      <c r="A113" s="15" t="s">
        <v>297</v>
      </c>
      <c r="B113" s="15" t="s">
        <v>326</v>
      </c>
      <c r="C113" s="15" t="s">
        <v>61</v>
      </c>
      <c r="D113" s="13">
        <v>1</v>
      </c>
      <c r="E113" s="14">
        <v>0</v>
      </c>
      <c r="F113" s="14">
        <f t="shared" si="9"/>
        <v>0</v>
      </c>
      <c r="G113" s="14">
        <v>0</v>
      </c>
      <c r="H113" s="14">
        <f t="shared" si="10"/>
        <v>0</v>
      </c>
      <c r="I113" s="14">
        <v>0</v>
      </c>
      <c r="J113" s="14">
        <f t="shared" si="11"/>
        <v>0</v>
      </c>
      <c r="K113" s="14">
        <f t="shared" si="12"/>
        <v>0</v>
      </c>
      <c r="L113" s="14">
        <f t="shared" si="13"/>
        <v>0</v>
      </c>
      <c r="M113" s="15" t="s">
        <v>327</v>
      </c>
      <c r="N113" s="1" t="s">
        <v>328</v>
      </c>
      <c r="O113" s="1" t="s">
        <v>52</v>
      </c>
      <c r="P113" s="1" t="s">
        <v>52</v>
      </c>
      <c r="Q113" s="1" t="s">
        <v>174</v>
      </c>
      <c r="R113" s="1" t="s">
        <v>64</v>
      </c>
      <c r="S113" s="1" t="s">
        <v>65</v>
      </c>
      <c r="T113" s="1" t="s">
        <v>65</v>
      </c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1" t="s">
        <v>52</v>
      </c>
      <c r="AS113" s="1" t="s">
        <v>52</v>
      </c>
      <c r="AT113" s="2"/>
      <c r="AU113" s="1" t="s">
        <v>329</v>
      </c>
      <c r="AV113" s="2">
        <v>56</v>
      </c>
    </row>
    <row r="114" spans="1:48" ht="30" customHeight="1">
      <c r="A114" s="15" t="s">
        <v>297</v>
      </c>
      <c r="B114" s="15" t="s">
        <v>330</v>
      </c>
      <c r="C114" s="15" t="s">
        <v>61</v>
      </c>
      <c r="D114" s="13">
        <v>1</v>
      </c>
      <c r="E114" s="14">
        <v>0</v>
      </c>
      <c r="F114" s="14">
        <f t="shared" si="9"/>
        <v>0</v>
      </c>
      <c r="G114" s="14">
        <v>0</v>
      </c>
      <c r="H114" s="14">
        <f t="shared" si="10"/>
        <v>0</v>
      </c>
      <c r="I114" s="14">
        <v>0</v>
      </c>
      <c r="J114" s="14">
        <f t="shared" si="11"/>
        <v>0</v>
      </c>
      <c r="K114" s="14">
        <f t="shared" si="12"/>
        <v>0</v>
      </c>
      <c r="L114" s="14">
        <f t="shared" si="13"/>
        <v>0</v>
      </c>
      <c r="M114" s="15" t="s">
        <v>331</v>
      </c>
      <c r="N114" s="1" t="s">
        <v>332</v>
      </c>
      <c r="O114" s="1" t="s">
        <v>52</v>
      </c>
      <c r="P114" s="1" t="s">
        <v>52</v>
      </c>
      <c r="Q114" s="1" t="s">
        <v>174</v>
      </c>
      <c r="R114" s="1" t="s">
        <v>64</v>
      </c>
      <c r="S114" s="1" t="s">
        <v>65</v>
      </c>
      <c r="T114" s="1" t="s">
        <v>65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1" t="s">
        <v>52</v>
      </c>
      <c r="AS114" s="1" t="s">
        <v>52</v>
      </c>
      <c r="AT114" s="2"/>
      <c r="AU114" s="1" t="s">
        <v>333</v>
      </c>
      <c r="AV114" s="2">
        <v>57</v>
      </c>
    </row>
    <row r="115" spans="1:48" ht="30" customHeight="1">
      <c r="A115" s="15" t="s">
        <v>297</v>
      </c>
      <c r="B115" s="15" t="s">
        <v>334</v>
      </c>
      <c r="C115" s="15" t="s">
        <v>61</v>
      </c>
      <c r="D115" s="13">
        <v>2</v>
      </c>
      <c r="E115" s="14">
        <v>0</v>
      </c>
      <c r="F115" s="14">
        <f t="shared" si="9"/>
        <v>0</v>
      </c>
      <c r="G115" s="14">
        <v>0</v>
      </c>
      <c r="H115" s="14">
        <f t="shared" si="10"/>
        <v>0</v>
      </c>
      <c r="I115" s="14">
        <v>0</v>
      </c>
      <c r="J115" s="14">
        <f t="shared" si="11"/>
        <v>0</v>
      </c>
      <c r="K115" s="14">
        <f t="shared" si="12"/>
        <v>0</v>
      </c>
      <c r="L115" s="14">
        <f t="shared" si="13"/>
        <v>0</v>
      </c>
      <c r="M115" s="15" t="s">
        <v>335</v>
      </c>
      <c r="N115" s="1" t="s">
        <v>336</v>
      </c>
      <c r="O115" s="1" t="s">
        <v>52</v>
      </c>
      <c r="P115" s="1" t="s">
        <v>52</v>
      </c>
      <c r="Q115" s="1" t="s">
        <v>174</v>
      </c>
      <c r="R115" s="1" t="s">
        <v>64</v>
      </c>
      <c r="S115" s="1" t="s">
        <v>65</v>
      </c>
      <c r="T115" s="1" t="s">
        <v>65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1" t="s">
        <v>52</v>
      </c>
      <c r="AS115" s="1" t="s">
        <v>52</v>
      </c>
      <c r="AT115" s="2"/>
      <c r="AU115" s="1" t="s">
        <v>337</v>
      </c>
      <c r="AV115" s="2">
        <v>58</v>
      </c>
    </row>
    <row r="116" spans="1:48" ht="30" customHeight="1">
      <c r="A116" s="15" t="s">
        <v>338</v>
      </c>
      <c r="B116" s="15" t="s">
        <v>339</v>
      </c>
      <c r="C116" s="15" t="s">
        <v>108</v>
      </c>
      <c r="D116" s="13">
        <v>8</v>
      </c>
      <c r="E116" s="14">
        <v>0</v>
      </c>
      <c r="F116" s="14">
        <f t="shared" si="9"/>
        <v>0</v>
      </c>
      <c r="G116" s="14">
        <v>0</v>
      </c>
      <c r="H116" s="14">
        <f t="shared" si="10"/>
        <v>0</v>
      </c>
      <c r="I116" s="14">
        <v>0</v>
      </c>
      <c r="J116" s="14">
        <f t="shared" si="11"/>
        <v>0</v>
      </c>
      <c r="K116" s="14">
        <f t="shared" si="12"/>
        <v>0</v>
      </c>
      <c r="L116" s="14">
        <f t="shared" si="13"/>
        <v>0</v>
      </c>
      <c r="M116" s="15" t="s">
        <v>340</v>
      </c>
      <c r="N116" s="1" t="s">
        <v>341</v>
      </c>
      <c r="O116" s="1" t="s">
        <v>52</v>
      </c>
      <c r="P116" s="1" t="s">
        <v>52</v>
      </c>
      <c r="Q116" s="1" t="s">
        <v>174</v>
      </c>
      <c r="R116" s="1" t="s">
        <v>64</v>
      </c>
      <c r="S116" s="1" t="s">
        <v>65</v>
      </c>
      <c r="T116" s="1" t="s">
        <v>65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1" t="s">
        <v>52</v>
      </c>
      <c r="AS116" s="1" t="s">
        <v>52</v>
      </c>
      <c r="AT116" s="2"/>
      <c r="AU116" s="1" t="s">
        <v>342</v>
      </c>
      <c r="AV116" s="2">
        <v>474</v>
      </c>
    </row>
    <row r="117" spans="1:48" ht="30" customHeight="1">
      <c r="A117" s="15" t="s">
        <v>343</v>
      </c>
      <c r="B117" s="15" t="s">
        <v>344</v>
      </c>
      <c r="C117" s="15" t="s">
        <v>108</v>
      </c>
      <c r="D117" s="13">
        <v>3</v>
      </c>
      <c r="E117" s="14">
        <v>0</v>
      </c>
      <c r="F117" s="14">
        <f t="shared" si="9"/>
        <v>0</v>
      </c>
      <c r="G117" s="14">
        <v>0</v>
      </c>
      <c r="H117" s="14">
        <f t="shared" si="10"/>
        <v>0</v>
      </c>
      <c r="I117" s="14">
        <v>0</v>
      </c>
      <c r="J117" s="14">
        <f t="shared" si="11"/>
        <v>0</v>
      </c>
      <c r="K117" s="14">
        <f t="shared" si="12"/>
        <v>0</v>
      </c>
      <c r="L117" s="14">
        <f t="shared" si="13"/>
        <v>0</v>
      </c>
      <c r="M117" s="15" t="s">
        <v>345</v>
      </c>
      <c r="N117" s="1" t="s">
        <v>346</v>
      </c>
      <c r="O117" s="1" t="s">
        <v>52</v>
      </c>
      <c r="P117" s="1" t="s">
        <v>52</v>
      </c>
      <c r="Q117" s="1" t="s">
        <v>174</v>
      </c>
      <c r="R117" s="1" t="s">
        <v>64</v>
      </c>
      <c r="S117" s="1" t="s">
        <v>65</v>
      </c>
      <c r="T117" s="1" t="s">
        <v>65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1" t="s">
        <v>52</v>
      </c>
      <c r="AS117" s="1" t="s">
        <v>52</v>
      </c>
      <c r="AT117" s="2"/>
      <c r="AU117" s="1" t="s">
        <v>347</v>
      </c>
      <c r="AV117" s="2">
        <v>475</v>
      </c>
    </row>
    <row r="118" spans="1:48" ht="30" customHeight="1">
      <c r="A118" s="15" t="s">
        <v>348</v>
      </c>
      <c r="B118" s="15" t="s">
        <v>349</v>
      </c>
      <c r="C118" s="15" t="s">
        <v>79</v>
      </c>
      <c r="D118" s="13">
        <v>12</v>
      </c>
      <c r="E118" s="14">
        <v>0</v>
      </c>
      <c r="F118" s="14">
        <f t="shared" si="9"/>
        <v>0</v>
      </c>
      <c r="G118" s="14">
        <v>0</v>
      </c>
      <c r="H118" s="14">
        <f t="shared" si="10"/>
        <v>0</v>
      </c>
      <c r="I118" s="14">
        <v>0</v>
      </c>
      <c r="J118" s="14">
        <f t="shared" si="11"/>
        <v>0</v>
      </c>
      <c r="K118" s="14">
        <f t="shared" si="12"/>
        <v>0</v>
      </c>
      <c r="L118" s="14">
        <f t="shared" si="13"/>
        <v>0</v>
      </c>
      <c r="M118" s="15" t="s">
        <v>350</v>
      </c>
      <c r="N118" s="1" t="s">
        <v>351</v>
      </c>
      <c r="O118" s="1" t="s">
        <v>52</v>
      </c>
      <c r="P118" s="1" t="s">
        <v>52</v>
      </c>
      <c r="Q118" s="1" t="s">
        <v>174</v>
      </c>
      <c r="R118" s="1" t="s">
        <v>64</v>
      </c>
      <c r="S118" s="1" t="s">
        <v>65</v>
      </c>
      <c r="T118" s="1" t="s">
        <v>65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1" t="s">
        <v>52</v>
      </c>
      <c r="AS118" s="1" t="s">
        <v>52</v>
      </c>
      <c r="AT118" s="2"/>
      <c r="AU118" s="1" t="s">
        <v>352</v>
      </c>
      <c r="AV118" s="2">
        <v>476</v>
      </c>
    </row>
    <row r="119" spans="1:48" ht="30" customHeight="1">
      <c r="A119" s="15" t="s">
        <v>353</v>
      </c>
      <c r="B119" s="15" t="s">
        <v>354</v>
      </c>
      <c r="C119" s="15" t="s">
        <v>73</v>
      </c>
      <c r="D119" s="13">
        <v>12</v>
      </c>
      <c r="E119" s="14">
        <v>0</v>
      </c>
      <c r="F119" s="14">
        <f t="shared" si="9"/>
        <v>0</v>
      </c>
      <c r="G119" s="14">
        <v>0</v>
      </c>
      <c r="H119" s="14">
        <f t="shared" si="10"/>
        <v>0</v>
      </c>
      <c r="I119" s="14">
        <v>0</v>
      </c>
      <c r="J119" s="14">
        <f t="shared" si="11"/>
        <v>0</v>
      </c>
      <c r="K119" s="14">
        <f t="shared" si="12"/>
        <v>0</v>
      </c>
      <c r="L119" s="14">
        <f t="shared" si="13"/>
        <v>0</v>
      </c>
      <c r="M119" s="15" t="s">
        <v>355</v>
      </c>
      <c r="N119" s="1" t="s">
        <v>356</v>
      </c>
      <c r="O119" s="1" t="s">
        <v>52</v>
      </c>
      <c r="P119" s="1" t="s">
        <v>52</v>
      </c>
      <c r="Q119" s="1" t="s">
        <v>174</v>
      </c>
      <c r="R119" s="1" t="s">
        <v>64</v>
      </c>
      <c r="S119" s="1" t="s">
        <v>65</v>
      </c>
      <c r="T119" s="1" t="s">
        <v>65</v>
      </c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1" t="s">
        <v>52</v>
      </c>
      <c r="AS119" s="1" t="s">
        <v>52</v>
      </c>
      <c r="AT119" s="2"/>
      <c r="AU119" s="1" t="s">
        <v>357</v>
      </c>
      <c r="AV119" s="2">
        <v>62</v>
      </c>
    </row>
    <row r="120" spans="1:48" ht="30" customHeight="1">
      <c r="A120" s="15" t="s">
        <v>353</v>
      </c>
      <c r="B120" s="15" t="s">
        <v>358</v>
      </c>
      <c r="C120" s="15" t="s">
        <v>73</v>
      </c>
      <c r="D120" s="13">
        <v>34</v>
      </c>
      <c r="E120" s="14">
        <v>0</v>
      </c>
      <c r="F120" s="14">
        <f t="shared" si="9"/>
        <v>0</v>
      </c>
      <c r="G120" s="14">
        <v>0</v>
      </c>
      <c r="H120" s="14">
        <f t="shared" si="10"/>
        <v>0</v>
      </c>
      <c r="I120" s="14">
        <v>0</v>
      </c>
      <c r="J120" s="14">
        <f t="shared" si="11"/>
        <v>0</v>
      </c>
      <c r="K120" s="14">
        <f t="shared" si="12"/>
        <v>0</v>
      </c>
      <c r="L120" s="14">
        <f t="shared" si="13"/>
        <v>0</v>
      </c>
      <c r="M120" s="15" t="s">
        <v>359</v>
      </c>
      <c r="N120" s="1" t="s">
        <v>360</v>
      </c>
      <c r="O120" s="1" t="s">
        <v>52</v>
      </c>
      <c r="P120" s="1" t="s">
        <v>52</v>
      </c>
      <c r="Q120" s="1" t="s">
        <v>174</v>
      </c>
      <c r="R120" s="1" t="s">
        <v>64</v>
      </c>
      <c r="S120" s="1" t="s">
        <v>65</v>
      </c>
      <c r="T120" s="1" t="s">
        <v>65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1" t="s">
        <v>52</v>
      </c>
      <c r="AS120" s="1" t="s">
        <v>52</v>
      </c>
      <c r="AT120" s="2"/>
      <c r="AU120" s="1" t="s">
        <v>361</v>
      </c>
      <c r="AV120" s="2">
        <v>63</v>
      </c>
    </row>
    <row r="121" spans="1:48" ht="30" customHeight="1">
      <c r="A121" s="15" t="s">
        <v>353</v>
      </c>
      <c r="B121" s="15" t="s">
        <v>362</v>
      </c>
      <c r="C121" s="15" t="s">
        <v>73</v>
      </c>
      <c r="D121" s="13">
        <v>34</v>
      </c>
      <c r="E121" s="14">
        <v>0</v>
      </c>
      <c r="F121" s="14">
        <f t="shared" si="9"/>
        <v>0</v>
      </c>
      <c r="G121" s="14">
        <v>0</v>
      </c>
      <c r="H121" s="14">
        <f t="shared" si="10"/>
        <v>0</v>
      </c>
      <c r="I121" s="14">
        <v>0</v>
      </c>
      <c r="J121" s="14">
        <f t="shared" si="11"/>
        <v>0</v>
      </c>
      <c r="K121" s="14">
        <f t="shared" si="12"/>
        <v>0</v>
      </c>
      <c r="L121" s="14">
        <f t="shared" si="13"/>
        <v>0</v>
      </c>
      <c r="M121" s="15" t="s">
        <v>363</v>
      </c>
      <c r="N121" s="1" t="s">
        <v>364</v>
      </c>
      <c r="O121" s="1" t="s">
        <v>52</v>
      </c>
      <c r="P121" s="1" t="s">
        <v>52</v>
      </c>
      <c r="Q121" s="1" t="s">
        <v>174</v>
      </c>
      <c r="R121" s="1" t="s">
        <v>64</v>
      </c>
      <c r="S121" s="1" t="s">
        <v>65</v>
      </c>
      <c r="T121" s="1" t="s">
        <v>65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1" t="s">
        <v>52</v>
      </c>
      <c r="AS121" s="1" t="s">
        <v>52</v>
      </c>
      <c r="AT121" s="2"/>
      <c r="AU121" s="1" t="s">
        <v>365</v>
      </c>
      <c r="AV121" s="2">
        <v>64</v>
      </c>
    </row>
    <row r="122" spans="1:48" ht="30" customHeight="1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</row>
    <row r="123" spans="1:48" ht="30" customHeight="1">
      <c r="A123" s="15" t="s">
        <v>95</v>
      </c>
      <c r="B123" s="13"/>
      <c r="C123" s="13"/>
      <c r="D123" s="13"/>
      <c r="E123" s="14"/>
      <c r="F123" s="14">
        <f>SUMIF(AR77:AR122,"",F77:F122)</f>
        <v>0</v>
      </c>
      <c r="G123" s="14"/>
      <c r="H123" s="14">
        <f>SUMIF(AR77:AR122,"",H77:H122)</f>
        <v>0</v>
      </c>
      <c r="I123" s="14"/>
      <c r="J123" s="14">
        <f>SUMIF(AR77:AR122,"",J77:J122)</f>
        <v>0</v>
      </c>
      <c r="K123" s="14"/>
      <c r="L123" s="14">
        <f>SUMIF(AR77:AR122,"",L77:L122)</f>
        <v>0</v>
      </c>
      <c r="M123" s="13"/>
      <c r="N123" t="s">
        <v>96</v>
      </c>
    </row>
    <row r="124" spans="1:48" ht="30" customHeight="1">
      <c r="A124" s="15" t="s">
        <v>366</v>
      </c>
      <c r="B124" s="15" t="s">
        <v>99</v>
      </c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N124" s="2"/>
      <c r="O124" s="2"/>
      <c r="P124" s="2"/>
      <c r="Q124" s="1" t="s">
        <v>367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>
      <c r="A125" s="15" t="s">
        <v>368</v>
      </c>
      <c r="B125" s="15" t="s">
        <v>369</v>
      </c>
      <c r="C125" s="15" t="s">
        <v>178</v>
      </c>
      <c r="D125" s="13">
        <v>0.34200000000000003</v>
      </c>
      <c r="E125" s="14">
        <v>0</v>
      </c>
      <c r="F125" s="14">
        <f t="shared" ref="F125:F154" si="14">TRUNC(E125*D125, 0)</f>
        <v>0</v>
      </c>
      <c r="G125" s="14">
        <v>0</v>
      </c>
      <c r="H125" s="14">
        <f t="shared" ref="H125:H154" si="15">TRUNC(G125*D125, 0)</f>
        <v>0</v>
      </c>
      <c r="I125" s="14">
        <v>0</v>
      </c>
      <c r="J125" s="14">
        <f t="shared" ref="J125:J154" si="16">TRUNC(I125*D125, 0)</f>
        <v>0</v>
      </c>
      <c r="K125" s="14">
        <f t="shared" ref="K125:K154" si="17">TRUNC(E125+G125+I125, 0)</f>
        <v>0</v>
      </c>
      <c r="L125" s="14">
        <f t="shared" ref="L125:L154" si="18">TRUNC(F125+H125+J125, 0)</f>
        <v>0</v>
      </c>
      <c r="M125" s="15" t="s">
        <v>52</v>
      </c>
      <c r="N125" s="1" t="s">
        <v>370</v>
      </c>
      <c r="O125" s="1" t="s">
        <v>52</v>
      </c>
      <c r="P125" s="1" t="s">
        <v>52</v>
      </c>
      <c r="Q125" s="1" t="s">
        <v>367</v>
      </c>
      <c r="R125" s="1" t="s">
        <v>65</v>
      </c>
      <c r="S125" s="1" t="s">
        <v>65</v>
      </c>
      <c r="T125" s="1" t="s">
        <v>64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52</v>
      </c>
      <c r="AS125" s="1" t="s">
        <v>52</v>
      </c>
      <c r="AT125" s="2"/>
      <c r="AU125" s="1" t="s">
        <v>371</v>
      </c>
      <c r="AV125" s="2">
        <v>71</v>
      </c>
    </row>
    <row r="126" spans="1:48" ht="30" customHeight="1">
      <c r="A126" s="15" t="s">
        <v>368</v>
      </c>
      <c r="B126" s="15" t="s">
        <v>372</v>
      </c>
      <c r="C126" s="15" t="s">
        <v>178</v>
      </c>
      <c r="D126" s="13">
        <v>0.60499999999999998</v>
      </c>
      <c r="E126" s="14">
        <v>0</v>
      </c>
      <c r="F126" s="14">
        <f t="shared" si="14"/>
        <v>0</v>
      </c>
      <c r="G126" s="14">
        <v>0</v>
      </c>
      <c r="H126" s="14">
        <f t="shared" si="15"/>
        <v>0</v>
      </c>
      <c r="I126" s="14">
        <v>0</v>
      </c>
      <c r="J126" s="14">
        <f t="shared" si="16"/>
        <v>0</v>
      </c>
      <c r="K126" s="14">
        <f t="shared" si="17"/>
        <v>0</v>
      </c>
      <c r="L126" s="14">
        <f t="shared" si="18"/>
        <v>0</v>
      </c>
      <c r="M126" s="15" t="s">
        <v>52</v>
      </c>
      <c r="N126" s="1" t="s">
        <v>373</v>
      </c>
      <c r="O126" s="1" t="s">
        <v>52</v>
      </c>
      <c r="P126" s="1" t="s">
        <v>52</v>
      </c>
      <c r="Q126" s="1" t="s">
        <v>367</v>
      </c>
      <c r="R126" s="1" t="s">
        <v>65</v>
      </c>
      <c r="S126" s="1" t="s">
        <v>65</v>
      </c>
      <c r="T126" s="1" t="s">
        <v>64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52</v>
      </c>
      <c r="AS126" s="1" t="s">
        <v>52</v>
      </c>
      <c r="AT126" s="2"/>
      <c r="AU126" s="1" t="s">
        <v>374</v>
      </c>
      <c r="AV126" s="2">
        <v>72</v>
      </c>
    </row>
    <row r="127" spans="1:48" ht="30" customHeight="1">
      <c r="A127" s="15" t="s">
        <v>368</v>
      </c>
      <c r="B127" s="15" t="s">
        <v>375</v>
      </c>
      <c r="C127" s="15" t="s">
        <v>178</v>
      </c>
      <c r="D127" s="13">
        <v>0.84399999999999997</v>
      </c>
      <c r="E127" s="14">
        <v>0</v>
      </c>
      <c r="F127" s="14">
        <f t="shared" si="14"/>
        <v>0</v>
      </c>
      <c r="G127" s="14">
        <v>0</v>
      </c>
      <c r="H127" s="14">
        <f t="shared" si="15"/>
        <v>0</v>
      </c>
      <c r="I127" s="14">
        <v>0</v>
      </c>
      <c r="J127" s="14">
        <f t="shared" si="16"/>
        <v>0</v>
      </c>
      <c r="K127" s="14">
        <f t="shared" si="17"/>
        <v>0</v>
      </c>
      <c r="L127" s="14">
        <f t="shared" si="18"/>
        <v>0</v>
      </c>
      <c r="M127" s="15" t="s">
        <v>52</v>
      </c>
      <c r="N127" s="1" t="s">
        <v>376</v>
      </c>
      <c r="O127" s="1" t="s">
        <v>52</v>
      </c>
      <c r="P127" s="1" t="s">
        <v>52</v>
      </c>
      <c r="Q127" s="1" t="s">
        <v>367</v>
      </c>
      <c r="R127" s="1" t="s">
        <v>65</v>
      </c>
      <c r="S127" s="1" t="s">
        <v>65</v>
      </c>
      <c r="T127" s="1" t="s">
        <v>64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52</v>
      </c>
      <c r="AS127" s="1" t="s">
        <v>52</v>
      </c>
      <c r="AT127" s="2"/>
      <c r="AU127" s="1" t="s">
        <v>377</v>
      </c>
      <c r="AV127" s="2">
        <v>73</v>
      </c>
    </row>
    <row r="128" spans="1:48" ht="30" customHeight="1">
      <c r="A128" s="15" t="s">
        <v>368</v>
      </c>
      <c r="B128" s="15" t="s">
        <v>378</v>
      </c>
      <c r="C128" s="15" t="s">
        <v>178</v>
      </c>
      <c r="D128" s="13">
        <v>1.518</v>
      </c>
      <c r="E128" s="14">
        <v>0</v>
      </c>
      <c r="F128" s="14">
        <f t="shared" si="14"/>
        <v>0</v>
      </c>
      <c r="G128" s="14">
        <v>0</v>
      </c>
      <c r="H128" s="14">
        <f t="shared" si="15"/>
        <v>0</v>
      </c>
      <c r="I128" s="14">
        <v>0</v>
      </c>
      <c r="J128" s="14">
        <f t="shared" si="16"/>
        <v>0</v>
      </c>
      <c r="K128" s="14">
        <f t="shared" si="17"/>
        <v>0</v>
      </c>
      <c r="L128" s="14">
        <f t="shared" si="18"/>
        <v>0</v>
      </c>
      <c r="M128" s="15" t="s">
        <v>52</v>
      </c>
      <c r="N128" s="1" t="s">
        <v>379</v>
      </c>
      <c r="O128" s="1" t="s">
        <v>52</v>
      </c>
      <c r="P128" s="1" t="s">
        <v>52</v>
      </c>
      <c r="Q128" s="1" t="s">
        <v>367</v>
      </c>
      <c r="R128" s="1" t="s">
        <v>65</v>
      </c>
      <c r="S128" s="1" t="s">
        <v>65</v>
      </c>
      <c r="T128" s="1" t="s">
        <v>64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52</v>
      </c>
      <c r="AS128" s="1" t="s">
        <v>52</v>
      </c>
      <c r="AT128" s="2"/>
      <c r="AU128" s="1" t="s">
        <v>380</v>
      </c>
      <c r="AV128" s="2">
        <v>74</v>
      </c>
    </row>
    <row r="129" spans="1:48" ht="30" customHeight="1">
      <c r="A129" s="15" t="s">
        <v>381</v>
      </c>
      <c r="B129" s="15" t="s">
        <v>382</v>
      </c>
      <c r="C129" s="15" t="s">
        <v>178</v>
      </c>
      <c r="D129" s="13">
        <v>0.20200000000000001</v>
      </c>
      <c r="E129" s="14">
        <v>0</v>
      </c>
      <c r="F129" s="14">
        <f t="shared" si="14"/>
        <v>0</v>
      </c>
      <c r="G129" s="14">
        <v>0</v>
      </c>
      <c r="H129" s="14">
        <f t="shared" si="15"/>
        <v>0</v>
      </c>
      <c r="I129" s="14">
        <v>0</v>
      </c>
      <c r="J129" s="14">
        <f t="shared" si="16"/>
        <v>0</v>
      </c>
      <c r="K129" s="14">
        <f t="shared" si="17"/>
        <v>0</v>
      </c>
      <c r="L129" s="14">
        <f t="shared" si="18"/>
        <v>0</v>
      </c>
      <c r="M129" s="15" t="s">
        <v>52</v>
      </c>
      <c r="N129" s="1" t="s">
        <v>383</v>
      </c>
      <c r="O129" s="1" t="s">
        <v>52</v>
      </c>
      <c r="P129" s="1" t="s">
        <v>52</v>
      </c>
      <c r="Q129" s="1" t="s">
        <v>367</v>
      </c>
      <c r="R129" s="1" t="s">
        <v>65</v>
      </c>
      <c r="S129" s="1" t="s">
        <v>65</v>
      </c>
      <c r="T129" s="1" t="s">
        <v>64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1" t="s">
        <v>52</v>
      </c>
      <c r="AS129" s="1" t="s">
        <v>52</v>
      </c>
      <c r="AT129" s="2"/>
      <c r="AU129" s="1" t="s">
        <v>384</v>
      </c>
      <c r="AV129" s="2">
        <v>75</v>
      </c>
    </row>
    <row r="130" spans="1:48" ht="30" customHeight="1">
      <c r="A130" s="15" t="s">
        <v>385</v>
      </c>
      <c r="B130" s="15" t="s">
        <v>386</v>
      </c>
      <c r="C130" s="15" t="s">
        <v>79</v>
      </c>
      <c r="D130" s="13">
        <v>17</v>
      </c>
      <c r="E130" s="14">
        <v>0</v>
      </c>
      <c r="F130" s="14">
        <f t="shared" si="14"/>
        <v>0</v>
      </c>
      <c r="G130" s="14">
        <v>0</v>
      </c>
      <c r="H130" s="14">
        <f t="shared" si="15"/>
        <v>0</v>
      </c>
      <c r="I130" s="14">
        <v>0</v>
      </c>
      <c r="J130" s="14">
        <f t="shared" si="16"/>
        <v>0</v>
      </c>
      <c r="K130" s="14">
        <f t="shared" si="17"/>
        <v>0</v>
      </c>
      <c r="L130" s="14">
        <f t="shared" si="18"/>
        <v>0</v>
      </c>
      <c r="M130" s="15" t="s">
        <v>52</v>
      </c>
      <c r="N130" s="1" t="s">
        <v>387</v>
      </c>
      <c r="O130" s="1" t="s">
        <v>52</v>
      </c>
      <c r="P130" s="1" t="s">
        <v>52</v>
      </c>
      <c r="Q130" s="1" t="s">
        <v>367</v>
      </c>
      <c r="R130" s="1" t="s">
        <v>65</v>
      </c>
      <c r="S130" s="1" t="s">
        <v>65</v>
      </c>
      <c r="T130" s="1" t="s">
        <v>64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1" t="s">
        <v>52</v>
      </c>
      <c r="AS130" s="1" t="s">
        <v>52</v>
      </c>
      <c r="AT130" s="2"/>
      <c r="AU130" s="1" t="s">
        <v>388</v>
      </c>
      <c r="AV130" s="2">
        <v>481</v>
      </c>
    </row>
    <row r="131" spans="1:48" ht="30" customHeight="1">
      <c r="A131" s="15" t="s">
        <v>389</v>
      </c>
      <c r="B131" s="15" t="s">
        <v>390</v>
      </c>
      <c r="C131" s="15" t="s">
        <v>178</v>
      </c>
      <c r="D131" s="13">
        <v>0.08</v>
      </c>
      <c r="E131" s="14">
        <v>0</v>
      </c>
      <c r="F131" s="14">
        <f t="shared" si="14"/>
        <v>0</v>
      </c>
      <c r="G131" s="14">
        <v>0</v>
      </c>
      <c r="H131" s="14">
        <f t="shared" si="15"/>
        <v>0</v>
      </c>
      <c r="I131" s="14">
        <v>0</v>
      </c>
      <c r="J131" s="14">
        <f t="shared" si="16"/>
        <v>0</v>
      </c>
      <c r="K131" s="14">
        <f t="shared" si="17"/>
        <v>0</v>
      </c>
      <c r="L131" s="14">
        <f t="shared" si="18"/>
        <v>0</v>
      </c>
      <c r="M131" s="15" t="s">
        <v>52</v>
      </c>
      <c r="N131" s="1" t="s">
        <v>391</v>
      </c>
      <c r="O131" s="1" t="s">
        <v>52</v>
      </c>
      <c r="P131" s="1" t="s">
        <v>52</v>
      </c>
      <c r="Q131" s="1" t="s">
        <v>367</v>
      </c>
      <c r="R131" s="1" t="s">
        <v>65</v>
      </c>
      <c r="S131" s="1" t="s">
        <v>65</v>
      </c>
      <c r="T131" s="1" t="s">
        <v>64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1" t="s">
        <v>52</v>
      </c>
      <c r="AS131" s="1" t="s">
        <v>52</v>
      </c>
      <c r="AT131" s="2"/>
      <c r="AU131" s="1" t="s">
        <v>392</v>
      </c>
      <c r="AV131" s="2">
        <v>76</v>
      </c>
    </row>
    <row r="132" spans="1:48" ht="30" customHeight="1">
      <c r="A132" s="15" t="s">
        <v>389</v>
      </c>
      <c r="B132" s="15" t="s">
        <v>393</v>
      </c>
      <c r="C132" s="15" t="s">
        <v>178</v>
      </c>
      <c r="D132" s="13">
        <v>3.5000000000000003E-2</v>
      </c>
      <c r="E132" s="14">
        <v>0</v>
      </c>
      <c r="F132" s="14">
        <f t="shared" si="14"/>
        <v>0</v>
      </c>
      <c r="G132" s="14">
        <v>0</v>
      </c>
      <c r="H132" s="14">
        <f t="shared" si="15"/>
        <v>0</v>
      </c>
      <c r="I132" s="14">
        <v>0</v>
      </c>
      <c r="J132" s="14">
        <f t="shared" si="16"/>
        <v>0</v>
      </c>
      <c r="K132" s="14">
        <f t="shared" si="17"/>
        <v>0</v>
      </c>
      <c r="L132" s="14">
        <f t="shared" si="18"/>
        <v>0</v>
      </c>
      <c r="M132" s="15" t="s">
        <v>52</v>
      </c>
      <c r="N132" s="1" t="s">
        <v>394</v>
      </c>
      <c r="O132" s="1" t="s">
        <v>52</v>
      </c>
      <c r="P132" s="1" t="s">
        <v>52</v>
      </c>
      <c r="Q132" s="1" t="s">
        <v>367</v>
      </c>
      <c r="R132" s="1" t="s">
        <v>65</v>
      </c>
      <c r="S132" s="1" t="s">
        <v>65</v>
      </c>
      <c r="T132" s="1" t="s">
        <v>64</v>
      </c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1" t="s">
        <v>52</v>
      </c>
      <c r="AS132" s="1" t="s">
        <v>52</v>
      </c>
      <c r="AT132" s="2"/>
      <c r="AU132" s="1" t="s">
        <v>395</v>
      </c>
      <c r="AV132" s="2">
        <v>477</v>
      </c>
    </row>
    <row r="133" spans="1:48" ht="30" customHeight="1">
      <c r="A133" s="15" t="s">
        <v>389</v>
      </c>
      <c r="B133" s="15" t="s">
        <v>396</v>
      </c>
      <c r="C133" s="15" t="s">
        <v>178</v>
      </c>
      <c r="D133" s="13">
        <v>0.29099999999999998</v>
      </c>
      <c r="E133" s="14">
        <v>0</v>
      </c>
      <c r="F133" s="14">
        <f t="shared" si="14"/>
        <v>0</v>
      </c>
      <c r="G133" s="14">
        <v>0</v>
      </c>
      <c r="H133" s="14">
        <f t="shared" si="15"/>
        <v>0</v>
      </c>
      <c r="I133" s="14">
        <v>0</v>
      </c>
      <c r="J133" s="14">
        <f t="shared" si="16"/>
        <v>0</v>
      </c>
      <c r="K133" s="14">
        <f t="shared" si="17"/>
        <v>0</v>
      </c>
      <c r="L133" s="14">
        <f t="shared" si="18"/>
        <v>0</v>
      </c>
      <c r="M133" s="15" t="s">
        <v>52</v>
      </c>
      <c r="N133" s="1" t="s">
        <v>397</v>
      </c>
      <c r="O133" s="1" t="s">
        <v>52</v>
      </c>
      <c r="P133" s="1" t="s">
        <v>52</v>
      </c>
      <c r="Q133" s="1" t="s">
        <v>367</v>
      </c>
      <c r="R133" s="1" t="s">
        <v>65</v>
      </c>
      <c r="S133" s="1" t="s">
        <v>65</v>
      </c>
      <c r="T133" s="1" t="s">
        <v>64</v>
      </c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1" t="s">
        <v>52</v>
      </c>
      <c r="AS133" s="1" t="s">
        <v>52</v>
      </c>
      <c r="AT133" s="2"/>
      <c r="AU133" s="1" t="s">
        <v>398</v>
      </c>
      <c r="AV133" s="2">
        <v>478</v>
      </c>
    </row>
    <row r="134" spans="1:48" ht="30" customHeight="1">
      <c r="A134" s="15" t="s">
        <v>389</v>
      </c>
      <c r="B134" s="15" t="s">
        <v>399</v>
      </c>
      <c r="C134" s="15" t="s">
        <v>178</v>
      </c>
      <c r="D134" s="13">
        <v>8.1000000000000003E-2</v>
      </c>
      <c r="E134" s="14">
        <v>0</v>
      </c>
      <c r="F134" s="14">
        <f t="shared" si="14"/>
        <v>0</v>
      </c>
      <c r="G134" s="14">
        <v>0</v>
      </c>
      <c r="H134" s="14">
        <f t="shared" si="15"/>
        <v>0</v>
      </c>
      <c r="I134" s="14">
        <v>0</v>
      </c>
      <c r="J134" s="14">
        <f t="shared" si="16"/>
        <v>0</v>
      </c>
      <c r="K134" s="14">
        <f t="shared" si="17"/>
        <v>0</v>
      </c>
      <c r="L134" s="14">
        <f t="shared" si="18"/>
        <v>0</v>
      </c>
      <c r="M134" s="15" t="s">
        <v>52</v>
      </c>
      <c r="N134" s="1" t="s">
        <v>400</v>
      </c>
      <c r="O134" s="1" t="s">
        <v>52</v>
      </c>
      <c r="P134" s="1" t="s">
        <v>52</v>
      </c>
      <c r="Q134" s="1" t="s">
        <v>367</v>
      </c>
      <c r="R134" s="1" t="s">
        <v>65</v>
      </c>
      <c r="S134" s="1" t="s">
        <v>65</v>
      </c>
      <c r="T134" s="1" t="s">
        <v>64</v>
      </c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1" t="s">
        <v>52</v>
      </c>
      <c r="AS134" s="1" t="s">
        <v>52</v>
      </c>
      <c r="AT134" s="2"/>
      <c r="AU134" s="1" t="s">
        <v>401</v>
      </c>
      <c r="AV134" s="2">
        <v>77</v>
      </c>
    </row>
    <row r="135" spans="1:48" ht="30" customHeight="1">
      <c r="A135" s="15" t="s">
        <v>389</v>
      </c>
      <c r="B135" s="15" t="s">
        <v>402</v>
      </c>
      <c r="C135" s="15" t="s">
        <v>178</v>
      </c>
      <c r="D135" s="13">
        <v>4.4999999999999998E-2</v>
      </c>
      <c r="E135" s="14">
        <v>0</v>
      </c>
      <c r="F135" s="14">
        <f t="shared" si="14"/>
        <v>0</v>
      </c>
      <c r="G135" s="14">
        <v>0</v>
      </c>
      <c r="H135" s="14">
        <f t="shared" si="15"/>
        <v>0</v>
      </c>
      <c r="I135" s="14">
        <v>0</v>
      </c>
      <c r="J135" s="14">
        <f t="shared" si="16"/>
        <v>0</v>
      </c>
      <c r="K135" s="14">
        <f t="shared" si="17"/>
        <v>0</v>
      </c>
      <c r="L135" s="14">
        <f t="shared" si="18"/>
        <v>0</v>
      </c>
      <c r="M135" s="15" t="s">
        <v>52</v>
      </c>
      <c r="N135" s="1" t="s">
        <v>403</v>
      </c>
      <c r="O135" s="1" t="s">
        <v>52</v>
      </c>
      <c r="P135" s="1" t="s">
        <v>52</v>
      </c>
      <c r="Q135" s="1" t="s">
        <v>367</v>
      </c>
      <c r="R135" s="1" t="s">
        <v>65</v>
      </c>
      <c r="S135" s="1" t="s">
        <v>65</v>
      </c>
      <c r="T135" s="1" t="s">
        <v>64</v>
      </c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1" t="s">
        <v>52</v>
      </c>
      <c r="AS135" s="1" t="s">
        <v>52</v>
      </c>
      <c r="AT135" s="2"/>
      <c r="AU135" s="1" t="s">
        <v>404</v>
      </c>
      <c r="AV135" s="2">
        <v>479</v>
      </c>
    </row>
    <row r="136" spans="1:48" ht="30" customHeight="1">
      <c r="A136" s="15" t="s">
        <v>389</v>
      </c>
      <c r="B136" s="15" t="s">
        <v>405</v>
      </c>
      <c r="C136" s="15" t="s">
        <v>178</v>
      </c>
      <c r="D136" s="13">
        <v>2.1999999999999999E-2</v>
      </c>
      <c r="E136" s="14">
        <v>0</v>
      </c>
      <c r="F136" s="14">
        <f t="shared" si="14"/>
        <v>0</v>
      </c>
      <c r="G136" s="14">
        <v>0</v>
      </c>
      <c r="H136" s="14">
        <f t="shared" si="15"/>
        <v>0</v>
      </c>
      <c r="I136" s="14">
        <v>0</v>
      </c>
      <c r="J136" s="14">
        <f t="shared" si="16"/>
        <v>0</v>
      </c>
      <c r="K136" s="14">
        <f t="shared" si="17"/>
        <v>0</v>
      </c>
      <c r="L136" s="14">
        <f t="shared" si="18"/>
        <v>0</v>
      </c>
      <c r="M136" s="15" t="s">
        <v>52</v>
      </c>
      <c r="N136" s="1" t="s">
        <v>406</v>
      </c>
      <c r="O136" s="1" t="s">
        <v>52</v>
      </c>
      <c r="P136" s="1" t="s">
        <v>52</v>
      </c>
      <c r="Q136" s="1" t="s">
        <v>367</v>
      </c>
      <c r="R136" s="1" t="s">
        <v>65</v>
      </c>
      <c r="S136" s="1" t="s">
        <v>65</v>
      </c>
      <c r="T136" s="1" t="s">
        <v>64</v>
      </c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1" t="s">
        <v>52</v>
      </c>
      <c r="AS136" s="1" t="s">
        <v>52</v>
      </c>
      <c r="AT136" s="2"/>
      <c r="AU136" s="1" t="s">
        <v>407</v>
      </c>
      <c r="AV136" s="2">
        <v>480</v>
      </c>
    </row>
    <row r="137" spans="1:48" ht="30" customHeight="1">
      <c r="A137" s="15" t="s">
        <v>389</v>
      </c>
      <c r="B137" s="15" t="s">
        <v>408</v>
      </c>
      <c r="C137" s="15" t="s">
        <v>178</v>
      </c>
      <c r="D137" s="13">
        <v>4.5999999999999999E-2</v>
      </c>
      <c r="E137" s="14">
        <v>0</v>
      </c>
      <c r="F137" s="14">
        <f t="shared" si="14"/>
        <v>0</v>
      </c>
      <c r="G137" s="14">
        <v>0</v>
      </c>
      <c r="H137" s="14">
        <f t="shared" si="15"/>
        <v>0</v>
      </c>
      <c r="I137" s="14">
        <v>0</v>
      </c>
      <c r="J137" s="14">
        <f t="shared" si="16"/>
        <v>0</v>
      </c>
      <c r="K137" s="14">
        <f t="shared" si="17"/>
        <v>0</v>
      </c>
      <c r="L137" s="14">
        <f t="shared" si="18"/>
        <v>0</v>
      </c>
      <c r="M137" s="15" t="s">
        <v>52</v>
      </c>
      <c r="N137" s="1" t="s">
        <v>409</v>
      </c>
      <c r="O137" s="1" t="s">
        <v>52</v>
      </c>
      <c r="P137" s="1" t="s">
        <v>52</v>
      </c>
      <c r="Q137" s="1" t="s">
        <v>367</v>
      </c>
      <c r="R137" s="1" t="s">
        <v>65</v>
      </c>
      <c r="S137" s="1" t="s">
        <v>65</v>
      </c>
      <c r="T137" s="1" t="s">
        <v>64</v>
      </c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1" t="s">
        <v>52</v>
      </c>
      <c r="AS137" s="1" t="s">
        <v>52</v>
      </c>
      <c r="AT137" s="2"/>
      <c r="AU137" s="1" t="s">
        <v>410</v>
      </c>
      <c r="AV137" s="2">
        <v>78</v>
      </c>
    </row>
    <row r="138" spans="1:48" ht="30" customHeight="1">
      <c r="A138" s="15" t="s">
        <v>389</v>
      </c>
      <c r="B138" s="15" t="s">
        <v>411</v>
      </c>
      <c r="C138" s="15" t="s">
        <v>178</v>
      </c>
      <c r="D138" s="13">
        <v>0.156</v>
      </c>
      <c r="E138" s="14">
        <v>0</v>
      </c>
      <c r="F138" s="14">
        <f t="shared" si="14"/>
        <v>0</v>
      </c>
      <c r="G138" s="14">
        <v>0</v>
      </c>
      <c r="H138" s="14">
        <f t="shared" si="15"/>
        <v>0</v>
      </c>
      <c r="I138" s="14">
        <v>0</v>
      </c>
      <c r="J138" s="14">
        <f t="shared" si="16"/>
        <v>0</v>
      </c>
      <c r="K138" s="14">
        <f t="shared" si="17"/>
        <v>0</v>
      </c>
      <c r="L138" s="14">
        <f t="shared" si="18"/>
        <v>0</v>
      </c>
      <c r="M138" s="15" t="s">
        <v>52</v>
      </c>
      <c r="N138" s="1" t="s">
        <v>412</v>
      </c>
      <c r="O138" s="1" t="s">
        <v>52</v>
      </c>
      <c r="P138" s="1" t="s">
        <v>52</v>
      </c>
      <c r="Q138" s="1" t="s">
        <v>367</v>
      </c>
      <c r="R138" s="1" t="s">
        <v>65</v>
      </c>
      <c r="S138" s="1" t="s">
        <v>65</v>
      </c>
      <c r="T138" s="1" t="s">
        <v>64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1" t="s">
        <v>52</v>
      </c>
      <c r="AS138" s="1" t="s">
        <v>52</v>
      </c>
      <c r="AT138" s="2"/>
      <c r="AU138" s="1" t="s">
        <v>413</v>
      </c>
      <c r="AV138" s="2">
        <v>79</v>
      </c>
    </row>
    <row r="139" spans="1:48" ht="30" customHeight="1">
      <c r="A139" s="15" t="s">
        <v>414</v>
      </c>
      <c r="B139" s="15" t="s">
        <v>415</v>
      </c>
      <c r="C139" s="15" t="s">
        <v>416</v>
      </c>
      <c r="D139" s="13">
        <v>49</v>
      </c>
      <c r="E139" s="14">
        <v>0</v>
      </c>
      <c r="F139" s="14">
        <f t="shared" si="14"/>
        <v>0</v>
      </c>
      <c r="G139" s="14">
        <v>0</v>
      </c>
      <c r="H139" s="14">
        <f t="shared" si="15"/>
        <v>0</v>
      </c>
      <c r="I139" s="14">
        <v>0</v>
      </c>
      <c r="J139" s="14">
        <f t="shared" si="16"/>
        <v>0</v>
      </c>
      <c r="K139" s="14">
        <f t="shared" si="17"/>
        <v>0</v>
      </c>
      <c r="L139" s="14">
        <f t="shared" si="18"/>
        <v>0</v>
      </c>
      <c r="M139" s="15" t="s">
        <v>52</v>
      </c>
      <c r="N139" s="1" t="s">
        <v>417</v>
      </c>
      <c r="O139" s="1" t="s">
        <v>52</v>
      </c>
      <c r="P139" s="1" t="s">
        <v>52</v>
      </c>
      <c r="Q139" s="1" t="s">
        <v>367</v>
      </c>
      <c r="R139" s="1" t="s">
        <v>65</v>
      </c>
      <c r="S139" s="1" t="s">
        <v>65</v>
      </c>
      <c r="T139" s="1" t="s">
        <v>64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1" t="s">
        <v>52</v>
      </c>
      <c r="AS139" s="1" t="s">
        <v>52</v>
      </c>
      <c r="AT139" s="2"/>
      <c r="AU139" s="1" t="s">
        <v>418</v>
      </c>
      <c r="AV139" s="2">
        <v>70</v>
      </c>
    </row>
    <row r="140" spans="1:48" ht="30" customHeight="1">
      <c r="A140" s="15" t="s">
        <v>419</v>
      </c>
      <c r="B140" s="15" t="s">
        <v>420</v>
      </c>
      <c r="C140" s="15" t="s">
        <v>421</v>
      </c>
      <c r="D140" s="13">
        <v>17</v>
      </c>
      <c r="E140" s="14">
        <v>0</v>
      </c>
      <c r="F140" s="14">
        <f t="shared" si="14"/>
        <v>0</v>
      </c>
      <c r="G140" s="14">
        <v>0</v>
      </c>
      <c r="H140" s="14">
        <f t="shared" si="15"/>
        <v>0</v>
      </c>
      <c r="I140" s="14">
        <v>0</v>
      </c>
      <c r="J140" s="14">
        <f t="shared" si="16"/>
        <v>0</v>
      </c>
      <c r="K140" s="14">
        <f t="shared" si="17"/>
        <v>0</v>
      </c>
      <c r="L140" s="14">
        <f t="shared" si="18"/>
        <v>0</v>
      </c>
      <c r="M140" s="15" t="s">
        <v>52</v>
      </c>
      <c r="N140" s="1" t="s">
        <v>422</v>
      </c>
      <c r="O140" s="1" t="s">
        <v>52</v>
      </c>
      <c r="P140" s="1" t="s">
        <v>52</v>
      </c>
      <c r="Q140" s="1" t="s">
        <v>367</v>
      </c>
      <c r="R140" s="1" t="s">
        <v>65</v>
      </c>
      <c r="S140" s="1" t="s">
        <v>65</v>
      </c>
      <c r="T140" s="1" t="s">
        <v>64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1" t="s">
        <v>52</v>
      </c>
      <c r="AS140" s="1" t="s">
        <v>52</v>
      </c>
      <c r="AT140" s="2"/>
      <c r="AU140" s="1" t="s">
        <v>423</v>
      </c>
      <c r="AV140" s="2">
        <v>85</v>
      </c>
    </row>
    <row r="141" spans="1:48" ht="30" customHeight="1">
      <c r="A141" s="15" t="s">
        <v>424</v>
      </c>
      <c r="B141" s="15" t="s">
        <v>425</v>
      </c>
      <c r="C141" s="15" t="s">
        <v>426</v>
      </c>
      <c r="D141" s="13">
        <v>16</v>
      </c>
      <c r="E141" s="14">
        <v>0</v>
      </c>
      <c r="F141" s="14">
        <f t="shared" si="14"/>
        <v>0</v>
      </c>
      <c r="G141" s="14">
        <v>0</v>
      </c>
      <c r="H141" s="14">
        <f t="shared" si="15"/>
        <v>0</v>
      </c>
      <c r="I141" s="14">
        <v>0</v>
      </c>
      <c r="J141" s="14">
        <f t="shared" si="16"/>
        <v>0</v>
      </c>
      <c r="K141" s="14">
        <f t="shared" si="17"/>
        <v>0</v>
      </c>
      <c r="L141" s="14">
        <f t="shared" si="18"/>
        <v>0</v>
      </c>
      <c r="M141" s="15" t="s">
        <v>52</v>
      </c>
      <c r="N141" s="1" t="s">
        <v>427</v>
      </c>
      <c r="O141" s="1" t="s">
        <v>52</v>
      </c>
      <c r="P141" s="1" t="s">
        <v>52</v>
      </c>
      <c r="Q141" s="1" t="s">
        <v>367</v>
      </c>
      <c r="R141" s="1" t="s">
        <v>65</v>
      </c>
      <c r="S141" s="1" t="s">
        <v>65</v>
      </c>
      <c r="T141" s="1" t="s">
        <v>64</v>
      </c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1" t="s">
        <v>52</v>
      </c>
      <c r="AS141" s="1" t="s">
        <v>52</v>
      </c>
      <c r="AT141" s="2"/>
      <c r="AU141" s="1" t="s">
        <v>428</v>
      </c>
      <c r="AV141" s="2">
        <v>86</v>
      </c>
    </row>
    <row r="142" spans="1:48" ht="30" customHeight="1">
      <c r="A142" s="15" t="s">
        <v>424</v>
      </c>
      <c r="B142" s="15" t="s">
        <v>429</v>
      </c>
      <c r="C142" s="15" t="s">
        <v>426</v>
      </c>
      <c r="D142" s="13">
        <v>41</v>
      </c>
      <c r="E142" s="14">
        <v>0</v>
      </c>
      <c r="F142" s="14">
        <f t="shared" si="14"/>
        <v>0</v>
      </c>
      <c r="G142" s="14">
        <v>0</v>
      </c>
      <c r="H142" s="14">
        <f t="shared" si="15"/>
        <v>0</v>
      </c>
      <c r="I142" s="14">
        <v>0</v>
      </c>
      <c r="J142" s="14">
        <f t="shared" si="16"/>
        <v>0</v>
      </c>
      <c r="K142" s="14">
        <f t="shared" si="17"/>
        <v>0</v>
      </c>
      <c r="L142" s="14">
        <f t="shared" si="18"/>
        <v>0</v>
      </c>
      <c r="M142" s="15" t="s">
        <v>52</v>
      </c>
      <c r="N142" s="1" t="s">
        <v>430</v>
      </c>
      <c r="O142" s="1" t="s">
        <v>52</v>
      </c>
      <c r="P142" s="1" t="s">
        <v>52</v>
      </c>
      <c r="Q142" s="1" t="s">
        <v>367</v>
      </c>
      <c r="R142" s="1" t="s">
        <v>65</v>
      </c>
      <c r="S142" s="1" t="s">
        <v>65</v>
      </c>
      <c r="T142" s="1" t="s">
        <v>64</v>
      </c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1" t="s">
        <v>52</v>
      </c>
      <c r="AS142" s="1" t="s">
        <v>52</v>
      </c>
      <c r="AT142" s="2"/>
      <c r="AU142" s="1" t="s">
        <v>431</v>
      </c>
      <c r="AV142" s="2">
        <v>87</v>
      </c>
    </row>
    <row r="143" spans="1:48" ht="30" customHeight="1">
      <c r="A143" s="15" t="s">
        <v>424</v>
      </c>
      <c r="B143" s="15" t="s">
        <v>432</v>
      </c>
      <c r="C143" s="15" t="s">
        <v>426</v>
      </c>
      <c r="D143" s="13">
        <v>49</v>
      </c>
      <c r="E143" s="14">
        <v>0</v>
      </c>
      <c r="F143" s="14">
        <f t="shared" si="14"/>
        <v>0</v>
      </c>
      <c r="G143" s="14">
        <v>0</v>
      </c>
      <c r="H143" s="14">
        <f t="shared" si="15"/>
        <v>0</v>
      </c>
      <c r="I143" s="14">
        <v>0</v>
      </c>
      <c r="J143" s="14">
        <f t="shared" si="16"/>
        <v>0</v>
      </c>
      <c r="K143" s="14">
        <f t="shared" si="17"/>
        <v>0</v>
      </c>
      <c r="L143" s="14">
        <f t="shared" si="18"/>
        <v>0</v>
      </c>
      <c r="M143" s="15" t="s">
        <v>52</v>
      </c>
      <c r="N143" s="1" t="s">
        <v>433</v>
      </c>
      <c r="O143" s="1" t="s">
        <v>52</v>
      </c>
      <c r="P143" s="1" t="s">
        <v>52</v>
      </c>
      <c r="Q143" s="1" t="s">
        <v>367</v>
      </c>
      <c r="R143" s="1" t="s">
        <v>65</v>
      </c>
      <c r="S143" s="1" t="s">
        <v>65</v>
      </c>
      <c r="T143" s="1" t="s">
        <v>64</v>
      </c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1" t="s">
        <v>52</v>
      </c>
      <c r="AS143" s="1" t="s">
        <v>52</v>
      </c>
      <c r="AT143" s="2"/>
      <c r="AU143" s="1" t="s">
        <v>434</v>
      </c>
      <c r="AV143" s="2">
        <v>88</v>
      </c>
    </row>
    <row r="144" spans="1:48" ht="30" customHeight="1">
      <c r="A144" s="15" t="s">
        <v>424</v>
      </c>
      <c r="B144" s="15" t="s">
        <v>435</v>
      </c>
      <c r="C144" s="15" t="s">
        <v>426</v>
      </c>
      <c r="D144" s="13">
        <v>161</v>
      </c>
      <c r="E144" s="14">
        <v>0</v>
      </c>
      <c r="F144" s="14">
        <f t="shared" si="14"/>
        <v>0</v>
      </c>
      <c r="G144" s="14">
        <v>0</v>
      </c>
      <c r="H144" s="14">
        <f t="shared" si="15"/>
        <v>0</v>
      </c>
      <c r="I144" s="14">
        <v>0</v>
      </c>
      <c r="J144" s="14">
        <f t="shared" si="16"/>
        <v>0</v>
      </c>
      <c r="K144" s="14">
        <f t="shared" si="17"/>
        <v>0</v>
      </c>
      <c r="L144" s="14">
        <f t="shared" si="18"/>
        <v>0</v>
      </c>
      <c r="M144" s="15" t="s">
        <v>52</v>
      </c>
      <c r="N144" s="1" t="s">
        <v>436</v>
      </c>
      <c r="O144" s="1" t="s">
        <v>52</v>
      </c>
      <c r="P144" s="1" t="s">
        <v>52</v>
      </c>
      <c r="Q144" s="1" t="s">
        <v>367</v>
      </c>
      <c r="R144" s="1" t="s">
        <v>65</v>
      </c>
      <c r="S144" s="1" t="s">
        <v>65</v>
      </c>
      <c r="T144" s="1" t="s">
        <v>64</v>
      </c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1" t="s">
        <v>52</v>
      </c>
      <c r="AS144" s="1" t="s">
        <v>52</v>
      </c>
      <c r="AT144" s="2"/>
      <c r="AU144" s="1" t="s">
        <v>437</v>
      </c>
      <c r="AV144" s="2">
        <v>89</v>
      </c>
    </row>
    <row r="145" spans="1:48" ht="30" customHeight="1">
      <c r="A145" s="15" t="s">
        <v>424</v>
      </c>
      <c r="B145" s="15" t="s">
        <v>438</v>
      </c>
      <c r="C145" s="15" t="s">
        <v>426</v>
      </c>
      <c r="D145" s="13">
        <v>148</v>
      </c>
      <c r="E145" s="14">
        <v>0</v>
      </c>
      <c r="F145" s="14">
        <f t="shared" si="14"/>
        <v>0</v>
      </c>
      <c r="G145" s="14">
        <v>0</v>
      </c>
      <c r="H145" s="14">
        <f t="shared" si="15"/>
        <v>0</v>
      </c>
      <c r="I145" s="14">
        <v>0</v>
      </c>
      <c r="J145" s="14">
        <f t="shared" si="16"/>
        <v>0</v>
      </c>
      <c r="K145" s="14">
        <f t="shared" si="17"/>
        <v>0</v>
      </c>
      <c r="L145" s="14">
        <f t="shared" si="18"/>
        <v>0</v>
      </c>
      <c r="M145" s="15" t="s">
        <v>52</v>
      </c>
      <c r="N145" s="1" t="s">
        <v>439</v>
      </c>
      <c r="O145" s="1" t="s">
        <v>52</v>
      </c>
      <c r="P145" s="1" t="s">
        <v>52</v>
      </c>
      <c r="Q145" s="1" t="s">
        <v>367</v>
      </c>
      <c r="R145" s="1" t="s">
        <v>65</v>
      </c>
      <c r="S145" s="1" t="s">
        <v>65</v>
      </c>
      <c r="T145" s="1" t="s">
        <v>64</v>
      </c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1" t="s">
        <v>52</v>
      </c>
      <c r="AS145" s="1" t="s">
        <v>52</v>
      </c>
      <c r="AT145" s="2"/>
      <c r="AU145" s="1" t="s">
        <v>440</v>
      </c>
      <c r="AV145" s="2">
        <v>90</v>
      </c>
    </row>
    <row r="146" spans="1:48" ht="30" customHeight="1">
      <c r="A146" s="15" t="s">
        <v>441</v>
      </c>
      <c r="B146" s="15" t="s">
        <v>442</v>
      </c>
      <c r="C146" s="15" t="s">
        <v>421</v>
      </c>
      <c r="D146" s="13">
        <v>208</v>
      </c>
      <c r="E146" s="14">
        <v>0</v>
      </c>
      <c r="F146" s="14">
        <f t="shared" si="14"/>
        <v>0</v>
      </c>
      <c r="G146" s="14">
        <v>0</v>
      </c>
      <c r="H146" s="14">
        <f t="shared" si="15"/>
        <v>0</v>
      </c>
      <c r="I146" s="14">
        <v>0</v>
      </c>
      <c r="J146" s="14">
        <f t="shared" si="16"/>
        <v>0</v>
      </c>
      <c r="K146" s="14">
        <f t="shared" si="17"/>
        <v>0</v>
      </c>
      <c r="L146" s="14">
        <f t="shared" si="18"/>
        <v>0</v>
      </c>
      <c r="M146" s="15" t="s">
        <v>52</v>
      </c>
      <c r="N146" s="1" t="s">
        <v>443</v>
      </c>
      <c r="O146" s="1" t="s">
        <v>52</v>
      </c>
      <c r="P146" s="1" t="s">
        <v>52</v>
      </c>
      <c r="Q146" s="1" t="s">
        <v>367</v>
      </c>
      <c r="R146" s="1" t="s">
        <v>65</v>
      </c>
      <c r="S146" s="1" t="s">
        <v>65</v>
      </c>
      <c r="T146" s="1" t="s">
        <v>64</v>
      </c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1" t="s">
        <v>52</v>
      </c>
      <c r="AS146" s="1" t="s">
        <v>52</v>
      </c>
      <c r="AT146" s="2"/>
      <c r="AU146" s="1" t="s">
        <v>444</v>
      </c>
      <c r="AV146" s="2">
        <v>91</v>
      </c>
    </row>
    <row r="147" spans="1:48" ht="30" customHeight="1">
      <c r="A147" s="15" t="s">
        <v>445</v>
      </c>
      <c r="B147" s="15" t="s">
        <v>446</v>
      </c>
      <c r="C147" s="15" t="s">
        <v>421</v>
      </c>
      <c r="D147" s="13">
        <v>20</v>
      </c>
      <c r="E147" s="14">
        <v>0</v>
      </c>
      <c r="F147" s="14">
        <f t="shared" si="14"/>
        <v>0</v>
      </c>
      <c r="G147" s="14">
        <v>0</v>
      </c>
      <c r="H147" s="14">
        <f t="shared" si="15"/>
        <v>0</v>
      </c>
      <c r="I147" s="14">
        <v>0</v>
      </c>
      <c r="J147" s="14">
        <f t="shared" si="16"/>
        <v>0</v>
      </c>
      <c r="K147" s="14">
        <f t="shared" si="17"/>
        <v>0</v>
      </c>
      <c r="L147" s="14">
        <f t="shared" si="18"/>
        <v>0</v>
      </c>
      <c r="M147" s="15" t="s">
        <v>52</v>
      </c>
      <c r="N147" s="1" t="s">
        <v>447</v>
      </c>
      <c r="O147" s="1" t="s">
        <v>52</v>
      </c>
      <c r="P147" s="1" t="s">
        <v>52</v>
      </c>
      <c r="Q147" s="1" t="s">
        <v>367</v>
      </c>
      <c r="R147" s="1" t="s">
        <v>65</v>
      </c>
      <c r="S147" s="1" t="s">
        <v>65</v>
      </c>
      <c r="T147" s="1" t="s">
        <v>64</v>
      </c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1" t="s">
        <v>52</v>
      </c>
      <c r="AS147" s="1" t="s">
        <v>52</v>
      </c>
      <c r="AT147" s="2"/>
      <c r="AU147" s="1" t="s">
        <v>448</v>
      </c>
      <c r="AV147" s="2">
        <v>482</v>
      </c>
    </row>
    <row r="148" spans="1:48" ht="30" customHeight="1">
      <c r="A148" s="15" t="s">
        <v>449</v>
      </c>
      <c r="B148" s="15" t="s">
        <v>450</v>
      </c>
      <c r="C148" s="15" t="s">
        <v>421</v>
      </c>
      <c r="D148" s="13">
        <v>25</v>
      </c>
      <c r="E148" s="14">
        <v>0</v>
      </c>
      <c r="F148" s="14">
        <f t="shared" si="14"/>
        <v>0</v>
      </c>
      <c r="G148" s="14">
        <v>0</v>
      </c>
      <c r="H148" s="14">
        <f t="shared" si="15"/>
        <v>0</v>
      </c>
      <c r="I148" s="14">
        <v>0</v>
      </c>
      <c r="J148" s="14">
        <f t="shared" si="16"/>
        <v>0</v>
      </c>
      <c r="K148" s="14">
        <f t="shared" si="17"/>
        <v>0</v>
      </c>
      <c r="L148" s="14">
        <f t="shared" si="18"/>
        <v>0</v>
      </c>
      <c r="M148" s="15" t="s">
        <v>52</v>
      </c>
      <c r="N148" s="1" t="s">
        <v>451</v>
      </c>
      <c r="O148" s="1" t="s">
        <v>52</v>
      </c>
      <c r="P148" s="1" t="s">
        <v>52</v>
      </c>
      <c r="Q148" s="1" t="s">
        <v>367</v>
      </c>
      <c r="R148" s="1" t="s">
        <v>65</v>
      </c>
      <c r="S148" s="1" t="s">
        <v>65</v>
      </c>
      <c r="T148" s="1" t="s">
        <v>64</v>
      </c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1" t="s">
        <v>52</v>
      </c>
      <c r="AS148" s="1" t="s">
        <v>52</v>
      </c>
      <c r="AT148" s="2"/>
      <c r="AU148" s="1" t="s">
        <v>452</v>
      </c>
      <c r="AV148" s="2">
        <v>93</v>
      </c>
    </row>
    <row r="149" spans="1:48" ht="30" customHeight="1">
      <c r="A149" s="15" t="s">
        <v>453</v>
      </c>
      <c r="B149" s="15" t="s">
        <v>454</v>
      </c>
      <c r="C149" s="15" t="s">
        <v>421</v>
      </c>
      <c r="D149" s="13">
        <v>16</v>
      </c>
      <c r="E149" s="14">
        <v>0</v>
      </c>
      <c r="F149" s="14">
        <f t="shared" si="14"/>
        <v>0</v>
      </c>
      <c r="G149" s="14">
        <v>0</v>
      </c>
      <c r="H149" s="14">
        <f t="shared" si="15"/>
        <v>0</v>
      </c>
      <c r="I149" s="14">
        <v>0</v>
      </c>
      <c r="J149" s="14">
        <f t="shared" si="16"/>
        <v>0</v>
      </c>
      <c r="K149" s="14">
        <f t="shared" si="17"/>
        <v>0</v>
      </c>
      <c r="L149" s="14">
        <f t="shared" si="18"/>
        <v>0</v>
      </c>
      <c r="M149" s="15" t="s">
        <v>455</v>
      </c>
      <c r="N149" s="1" t="s">
        <v>456</v>
      </c>
      <c r="O149" s="1" t="s">
        <v>52</v>
      </c>
      <c r="P149" s="1" t="s">
        <v>52</v>
      </c>
      <c r="Q149" s="1" t="s">
        <v>367</v>
      </c>
      <c r="R149" s="1" t="s">
        <v>64</v>
      </c>
      <c r="S149" s="1" t="s">
        <v>65</v>
      </c>
      <c r="T149" s="1" t="s">
        <v>65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52</v>
      </c>
      <c r="AS149" s="1" t="s">
        <v>52</v>
      </c>
      <c r="AT149" s="2"/>
      <c r="AU149" s="1" t="s">
        <v>457</v>
      </c>
      <c r="AV149" s="2">
        <v>483</v>
      </c>
    </row>
    <row r="150" spans="1:48" ht="30" customHeight="1">
      <c r="A150" s="15" t="s">
        <v>458</v>
      </c>
      <c r="B150" s="15" t="s">
        <v>52</v>
      </c>
      <c r="C150" s="15" t="s">
        <v>178</v>
      </c>
      <c r="D150" s="13">
        <v>5.1059999999999999</v>
      </c>
      <c r="E150" s="14">
        <v>0</v>
      </c>
      <c r="F150" s="14">
        <f t="shared" si="14"/>
        <v>0</v>
      </c>
      <c r="G150" s="14">
        <v>0</v>
      </c>
      <c r="H150" s="14">
        <f t="shared" si="15"/>
        <v>0</v>
      </c>
      <c r="I150" s="14">
        <v>0</v>
      </c>
      <c r="J150" s="14">
        <f t="shared" si="16"/>
        <v>0</v>
      </c>
      <c r="K150" s="14">
        <f t="shared" si="17"/>
        <v>0</v>
      </c>
      <c r="L150" s="14">
        <f t="shared" si="18"/>
        <v>0</v>
      </c>
      <c r="M150" s="15" t="s">
        <v>459</v>
      </c>
      <c r="N150" s="1" t="s">
        <v>460</v>
      </c>
      <c r="O150" s="1" t="s">
        <v>52</v>
      </c>
      <c r="P150" s="1" t="s">
        <v>52</v>
      </c>
      <c r="Q150" s="1" t="s">
        <v>367</v>
      </c>
      <c r="R150" s="1" t="s">
        <v>64</v>
      </c>
      <c r="S150" s="1" t="s">
        <v>65</v>
      </c>
      <c r="T150" s="1" t="s">
        <v>65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52</v>
      </c>
      <c r="AS150" s="1" t="s">
        <v>52</v>
      </c>
      <c r="AT150" s="2"/>
      <c r="AU150" s="1" t="s">
        <v>461</v>
      </c>
      <c r="AV150" s="2">
        <v>96</v>
      </c>
    </row>
    <row r="151" spans="1:48" ht="30" customHeight="1">
      <c r="A151" s="15" t="s">
        <v>462</v>
      </c>
      <c r="B151" s="15" t="s">
        <v>463</v>
      </c>
      <c r="C151" s="15" t="s">
        <v>61</v>
      </c>
      <c r="D151" s="13">
        <v>2</v>
      </c>
      <c r="E151" s="14">
        <v>0</v>
      </c>
      <c r="F151" s="14">
        <f t="shared" si="14"/>
        <v>0</v>
      </c>
      <c r="G151" s="14">
        <v>0</v>
      </c>
      <c r="H151" s="14">
        <f t="shared" si="15"/>
        <v>0</v>
      </c>
      <c r="I151" s="14">
        <v>0</v>
      </c>
      <c r="J151" s="14">
        <f t="shared" si="16"/>
        <v>0</v>
      </c>
      <c r="K151" s="14">
        <f t="shared" si="17"/>
        <v>0</v>
      </c>
      <c r="L151" s="14">
        <f t="shared" si="18"/>
        <v>0</v>
      </c>
      <c r="M151" s="15" t="s">
        <v>464</v>
      </c>
      <c r="N151" s="1" t="s">
        <v>465</v>
      </c>
      <c r="O151" s="1" t="s">
        <v>52</v>
      </c>
      <c r="P151" s="1" t="s">
        <v>52</v>
      </c>
      <c r="Q151" s="1" t="s">
        <v>367</v>
      </c>
      <c r="R151" s="1" t="s">
        <v>64</v>
      </c>
      <c r="S151" s="1" t="s">
        <v>65</v>
      </c>
      <c r="T151" s="1" t="s">
        <v>65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52</v>
      </c>
      <c r="AS151" s="1" t="s">
        <v>52</v>
      </c>
      <c r="AT151" s="2"/>
      <c r="AU151" s="1" t="s">
        <v>466</v>
      </c>
      <c r="AV151" s="2">
        <v>484</v>
      </c>
    </row>
    <row r="152" spans="1:48" ht="30" customHeight="1">
      <c r="A152" s="15" t="s">
        <v>467</v>
      </c>
      <c r="B152" s="15" t="s">
        <v>468</v>
      </c>
      <c r="C152" s="15" t="s">
        <v>108</v>
      </c>
      <c r="D152" s="13">
        <v>1</v>
      </c>
      <c r="E152" s="14">
        <v>0</v>
      </c>
      <c r="F152" s="14">
        <f t="shared" si="14"/>
        <v>0</v>
      </c>
      <c r="G152" s="14">
        <v>0</v>
      </c>
      <c r="H152" s="14">
        <f t="shared" si="15"/>
        <v>0</v>
      </c>
      <c r="I152" s="14">
        <v>0</v>
      </c>
      <c r="J152" s="14">
        <f t="shared" si="16"/>
        <v>0</v>
      </c>
      <c r="K152" s="14">
        <f t="shared" si="17"/>
        <v>0</v>
      </c>
      <c r="L152" s="14">
        <f t="shared" si="18"/>
        <v>0</v>
      </c>
      <c r="M152" s="15" t="s">
        <v>469</v>
      </c>
      <c r="N152" s="1" t="s">
        <v>470</v>
      </c>
      <c r="O152" s="1" t="s">
        <v>52</v>
      </c>
      <c r="P152" s="1" t="s">
        <v>52</v>
      </c>
      <c r="Q152" s="1" t="s">
        <v>367</v>
      </c>
      <c r="R152" s="1" t="s">
        <v>64</v>
      </c>
      <c r="S152" s="1" t="s">
        <v>65</v>
      </c>
      <c r="T152" s="1" t="s">
        <v>65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52</v>
      </c>
      <c r="AS152" s="1" t="s">
        <v>52</v>
      </c>
      <c r="AT152" s="2"/>
      <c r="AU152" s="1" t="s">
        <v>471</v>
      </c>
      <c r="AV152" s="2">
        <v>485</v>
      </c>
    </row>
    <row r="153" spans="1:48" ht="30" customHeight="1">
      <c r="A153" s="15" t="s">
        <v>472</v>
      </c>
      <c r="B153" s="15" t="s">
        <v>473</v>
      </c>
      <c r="C153" s="15" t="s">
        <v>108</v>
      </c>
      <c r="D153" s="13">
        <v>115</v>
      </c>
      <c r="E153" s="14">
        <v>0</v>
      </c>
      <c r="F153" s="14">
        <f t="shared" si="14"/>
        <v>0</v>
      </c>
      <c r="G153" s="14">
        <v>0</v>
      </c>
      <c r="H153" s="14">
        <f t="shared" si="15"/>
        <v>0</v>
      </c>
      <c r="I153" s="14">
        <v>0</v>
      </c>
      <c r="J153" s="14">
        <f t="shared" si="16"/>
        <v>0</v>
      </c>
      <c r="K153" s="14">
        <f t="shared" si="17"/>
        <v>0</v>
      </c>
      <c r="L153" s="14">
        <f t="shared" si="18"/>
        <v>0</v>
      </c>
      <c r="M153" s="15" t="s">
        <v>474</v>
      </c>
      <c r="N153" s="1" t="s">
        <v>475</v>
      </c>
      <c r="O153" s="1" t="s">
        <v>52</v>
      </c>
      <c r="P153" s="1" t="s">
        <v>52</v>
      </c>
      <c r="Q153" s="1" t="s">
        <v>367</v>
      </c>
      <c r="R153" s="1" t="s">
        <v>64</v>
      </c>
      <c r="S153" s="1" t="s">
        <v>65</v>
      </c>
      <c r="T153" s="1" t="s">
        <v>65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52</v>
      </c>
      <c r="AS153" s="1" t="s">
        <v>52</v>
      </c>
      <c r="AT153" s="2"/>
      <c r="AU153" s="1" t="s">
        <v>476</v>
      </c>
      <c r="AV153" s="2">
        <v>486</v>
      </c>
    </row>
    <row r="154" spans="1:48" ht="30" customHeight="1">
      <c r="A154" s="15" t="s">
        <v>477</v>
      </c>
      <c r="B154" s="15" t="s">
        <v>478</v>
      </c>
      <c r="C154" s="15" t="s">
        <v>178</v>
      </c>
      <c r="D154" s="13">
        <v>5.4580000000000002</v>
      </c>
      <c r="E154" s="14">
        <v>0</v>
      </c>
      <c r="F154" s="14">
        <f t="shared" si="14"/>
        <v>0</v>
      </c>
      <c r="G154" s="14">
        <v>0</v>
      </c>
      <c r="H154" s="14">
        <f t="shared" si="15"/>
        <v>0</v>
      </c>
      <c r="I154" s="14">
        <v>0</v>
      </c>
      <c r="J154" s="14">
        <f t="shared" si="16"/>
        <v>0</v>
      </c>
      <c r="K154" s="14">
        <f t="shared" si="17"/>
        <v>0</v>
      </c>
      <c r="L154" s="14">
        <f t="shared" si="18"/>
        <v>0</v>
      </c>
      <c r="M154" s="15" t="s">
        <v>479</v>
      </c>
      <c r="N154" s="1" t="s">
        <v>480</v>
      </c>
      <c r="O154" s="1" t="s">
        <v>52</v>
      </c>
      <c r="P154" s="1" t="s">
        <v>52</v>
      </c>
      <c r="Q154" s="1" t="s">
        <v>367</v>
      </c>
      <c r="R154" s="1" t="s">
        <v>65</v>
      </c>
      <c r="S154" s="1" t="s">
        <v>64</v>
      </c>
      <c r="T154" s="1" t="s">
        <v>65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1" t="s">
        <v>52</v>
      </c>
      <c r="AS154" s="1" t="s">
        <v>52</v>
      </c>
      <c r="AT154" s="2"/>
      <c r="AU154" s="1" t="s">
        <v>481</v>
      </c>
      <c r="AV154" s="2">
        <v>447</v>
      </c>
    </row>
    <row r="155" spans="1:48" ht="30" customHeight="1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</row>
    <row r="156" spans="1:48" ht="30" customHeight="1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</row>
    <row r="157" spans="1:48" ht="30" customHeight="1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</row>
    <row r="158" spans="1:48" ht="30" customHeight="1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</row>
    <row r="159" spans="1:48" ht="30" customHeight="1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</row>
    <row r="160" spans="1:48" ht="30" customHeight="1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</row>
    <row r="161" spans="1:48" ht="30" customHeight="1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</row>
    <row r="162" spans="1:48" ht="30" customHeight="1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</row>
    <row r="163" spans="1:48" ht="30" customHeight="1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</row>
    <row r="164" spans="1:48" ht="30" customHeight="1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</row>
    <row r="165" spans="1:48" ht="30" customHeight="1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</row>
    <row r="166" spans="1:48" ht="30" customHeight="1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</row>
    <row r="167" spans="1:48" ht="30" customHeight="1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</row>
    <row r="168" spans="1:48" ht="30" customHeight="1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</row>
    <row r="169" spans="1:48" ht="30" customHeight="1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</row>
    <row r="170" spans="1:48" ht="30" customHeight="1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</row>
    <row r="171" spans="1:48" ht="30" customHeight="1">
      <c r="A171" s="15" t="s">
        <v>95</v>
      </c>
      <c r="B171" s="13"/>
      <c r="C171" s="13"/>
      <c r="D171" s="13"/>
      <c r="E171" s="14"/>
      <c r="F171" s="14">
        <f>SUMIF(AR125:AR170,"",F125:F170)</f>
        <v>0</v>
      </c>
      <c r="G171" s="14"/>
      <c r="H171" s="14">
        <f>SUMIF(AR125:AR170,"",H125:H170)</f>
        <v>0</v>
      </c>
      <c r="I171" s="14"/>
      <c r="J171" s="14">
        <f>SUMIF(AR125:AR170,"",J125:J170)</f>
        <v>0</v>
      </c>
      <c r="K171" s="14"/>
      <c r="L171" s="14">
        <f>SUMIF(AR125:AR170,"",L125:L170)</f>
        <v>0</v>
      </c>
      <c r="M171" s="13"/>
      <c r="N171" t="s">
        <v>96</v>
      </c>
    </row>
    <row r="172" spans="1:48" ht="30" customHeight="1">
      <c r="A172" s="15" t="s">
        <v>482</v>
      </c>
      <c r="B172" s="15" t="s">
        <v>166</v>
      </c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N172" s="2"/>
      <c r="O172" s="2"/>
      <c r="P172" s="2"/>
      <c r="Q172" s="1" t="s">
        <v>483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>
      <c r="A173" s="15" t="s">
        <v>484</v>
      </c>
      <c r="B173" s="15" t="s">
        <v>485</v>
      </c>
      <c r="C173" s="15" t="s">
        <v>486</v>
      </c>
      <c r="D173" s="13">
        <v>112603</v>
      </c>
      <c r="E173" s="14">
        <v>0</v>
      </c>
      <c r="F173" s="14">
        <f t="shared" ref="F173:F194" si="19">TRUNC(E173*D173, 0)</f>
        <v>0</v>
      </c>
      <c r="G173" s="14">
        <v>0</v>
      </c>
      <c r="H173" s="14">
        <f t="shared" ref="H173:H194" si="20">TRUNC(G173*D173, 0)</f>
        <v>0</v>
      </c>
      <c r="I173" s="14">
        <v>0</v>
      </c>
      <c r="J173" s="14">
        <f t="shared" ref="J173:J194" si="21">TRUNC(I173*D173, 0)</f>
        <v>0</v>
      </c>
      <c r="K173" s="14">
        <f t="shared" ref="K173:K194" si="22">TRUNC(E173+G173+I173, 0)</f>
        <v>0</v>
      </c>
      <c r="L173" s="14">
        <f t="shared" ref="L173:L194" si="23">TRUNC(F173+H173+J173, 0)</f>
        <v>0</v>
      </c>
      <c r="M173" s="15" t="s">
        <v>52</v>
      </c>
      <c r="N173" s="1" t="s">
        <v>487</v>
      </c>
      <c r="O173" s="1" t="s">
        <v>52</v>
      </c>
      <c r="P173" s="1" t="s">
        <v>52</v>
      </c>
      <c r="Q173" s="1" t="s">
        <v>483</v>
      </c>
      <c r="R173" s="1" t="s">
        <v>65</v>
      </c>
      <c r="S173" s="1" t="s">
        <v>65</v>
      </c>
      <c r="T173" s="1" t="s">
        <v>64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52</v>
      </c>
      <c r="AS173" s="1" t="s">
        <v>52</v>
      </c>
      <c r="AT173" s="2"/>
      <c r="AU173" s="1" t="s">
        <v>488</v>
      </c>
      <c r="AV173" s="2">
        <v>487</v>
      </c>
    </row>
    <row r="174" spans="1:48" ht="30" customHeight="1">
      <c r="A174" s="15" t="s">
        <v>489</v>
      </c>
      <c r="B174" s="15" t="s">
        <v>490</v>
      </c>
      <c r="C174" s="15" t="s">
        <v>486</v>
      </c>
      <c r="D174" s="13">
        <v>126700</v>
      </c>
      <c r="E174" s="14">
        <v>0</v>
      </c>
      <c r="F174" s="14">
        <f t="shared" si="19"/>
        <v>0</v>
      </c>
      <c r="G174" s="14">
        <v>0</v>
      </c>
      <c r="H174" s="14">
        <f t="shared" si="20"/>
        <v>0</v>
      </c>
      <c r="I174" s="14">
        <v>0</v>
      </c>
      <c r="J174" s="14">
        <f t="shared" si="21"/>
        <v>0</v>
      </c>
      <c r="K174" s="14">
        <f t="shared" si="22"/>
        <v>0</v>
      </c>
      <c r="L174" s="14">
        <f t="shared" si="23"/>
        <v>0</v>
      </c>
      <c r="M174" s="15" t="s">
        <v>52</v>
      </c>
      <c r="N174" s="1" t="s">
        <v>491</v>
      </c>
      <c r="O174" s="1" t="s">
        <v>52</v>
      </c>
      <c r="P174" s="1" t="s">
        <v>52</v>
      </c>
      <c r="Q174" s="1" t="s">
        <v>483</v>
      </c>
      <c r="R174" s="1" t="s">
        <v>65</v>
      </c>
      <c r="S174" s="1" t="s">
        <v>65</v>
      </c>
      <c r="T174" s="1" t="s">
        <v>64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52</v>
      </c>
      <c r="AS174" s="1" t="s">
        <v>52</v>
      </c>
      <c r="AT174" s="2"/>
      <c r="AU174" s="1" t="s">
        <v>492</v>
      </c>
      <c r="AV174" s="2">
        <v>103</v>
      </c>
    </row>
    <row r="175" spans="1:48" ht="30" customHeight="1">
      <c r="A175" s="15" t="s">
        <v>493</v>
      </c>
      <c r="B175" s="15" t="s">
        <v>494</v>
      </c>
      <c r="C175" s="15" t="s">
        <v>108</v>
      </c>
      <c r="D175" s="13">
        <v>191</v>
      </c>
      <c r="E175" s="14">
        <v>0</v>
      </c>
      <c r="F175" s="14">
        <f t="shared" si="19"/>
        <v>0</v>
      </c>
      <c r="G175" s="14">
        <v>0</v>
      </c>
      <c r="H175" s="14">
        <f t="shared" si="20"/>
        <v>0</v>
      </c>
      <c r="I175" s="14">
        <v>0</v>
      </c>
      <c r="J175" s="14">
        <f t="shared" si="21"/>
        <v>0</v>
      </c>
      <c r="K175" s="14">
        <f t="shared" si="22"/>
        <v>0</v>
      </c>
      <c r="L175" s="14">
        <f t="shared" si="23"/>
        <v>0</v>
      </c>
      <c r="M175" s="15" t="s">
        <v>495</v>
      </c>
      <c r="N175" s="1" t="s">
        <v>496</v>
      </c>
      <c r="O175" s="1" t="s">
        <v>52</v>
      </c>
      <c r="P175" s="1" t="s">
        <v>52</v>
      </c>
      <c r="Q175" s="1" t="s">
        <v>483</v>
      </c>
      <c r="R175" s="1" t="s">
        <v>64</v>
      </c>
      <c r="S175" s="1" t="s">
        <v>65</v>
      </c>
      <c r="T175" s="1" t="s">
        <v>65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52</v>
      </c>
      <c r="AS175" s="1" t="s">
        <v>52</v>
      </c>
      <c r="AT175" s="2"/>
      <c r="AU175" s="1" t="s">
        <v>497</v>
      </c>
      <c r="AV175" s="2">
        <v>104</v>
      </c>
    </row>
    <row r="176" spans="1:48" ht="30" customHeight="1">
      <c r="A176" s="15" t="s">
        <v>493</v>
      </c>
      <c r="B176" s="15" t="s">
        <v>498</v>
      </c>
      <c r="C176" s="15" t="s">
        <v>108</v>
      </c>
      <c r="D176" s="13">
        <v>37</v>
      </c>
      <c r="E176" s="14">
        <v>0</v>
      </c>
      <c r="F176" s="14">
        <f t="shared" si="19"/>
        <v>0</v>
      </c>
      <c r="G176" s="14">
        <v>0</v>
      </c>
      <c r="H176" s="14">
        <f t="shared" si="20"/>
        <v>0</v>
      </c>
      <c r="I176" s="14">
        <v>0</v>
      </c>
      <c r="J176" s="14">
        <f t="shared" si="21"/>
        <v>0</v>
      </c>
      <c r="K176" s="14">
        <f t="shared" si="22"/>
        <v>0</v>
      </c>
      <c r="L176" s="14">
        <f t="shared" si="23"/>
        <v>0</v>
      </c>
      <c r="M176" s="15" t="s">
        <v>499</v>
      </c>
      <c r="N176" s="1" t="s">
        <v>500</v>
      </c>
      <c r="O176" s="1" t="s">
        <v>52</v>
      </c>
      <c r="P176" s="1" t="s">
        <v>52</v>
      </c>
      <c r="Q176" s="1" t="s">
        <v>483</v>
      </c>
      <c r="R176" s="1" t="s">
        <v>64</v>
      </c>
      <c r="S176" s="1" t="s">
        <v>65</v>
      </c>
      <c r="T176" s="1" t="s">
        <v>65</v>
      </c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1" t="s">
        <v>52</v>
      </c>
      <c r="AS176" s="1" t="s">
        <v>52</v>
      </c>
      <c r="AT176" s="2"/>
      <c r="AU176" s="1" t="s">
        <v>501</v>
      </c>
      <c r="AV176" s="2">
        <v>105</v>
      </c>
    </row>
    <row r="177" spans="1:48" ht="30" customHeight="1">
      <c r="A177" s="15" t="s">
        <v>502</v>
      </c>
      <c r="B177" s="15" t="s">
        <v>494</v>
      </c>
      <c r="C177" s="15" t="s">
        <v>108</v>
      </c>
      <c r="D177" s="13">
        <v>556</v>
      </c>
      <c r="E177" s="14">
        <v>0</v>
      </c>
      <c r="F177" s="14">
        <f t="shared" si="19"/>
        <v>0</v>
      </c>
      <c r="G177" s="14">
        <v>0</v>
      </c>
      <c r="H177" s="14">
        <f t="shared" si="20"/>
        <v>0</v>
      </c>
      <c r="I177" s="14">
        <v>0</v>
      </c>
      <c r="J177" s="14">
        <f t="shared" si="21"/>
        <v>0</v>
      </c>
      <c r="K177" s="14">
        <f t="shared" si="22"/>
        <v>0</v>
      </c>
      <c r="L177" s="14">
        <f t="shared" si="23"/>
        <v>0</v>
      </c>
      <c r="M177" s="15" t="s">
        <v>503</v>
      </c>
      <c r="N177" s="1" t="s">
        <v>504</v>
      </c>
      <c r="O177" s="1" t="s">
        <v>52</v>
      </c>
      <c r="P177" s="1" t="s">
        <v>52</v>
      </c>
      <c r="Q177" s="1" t="s">
        <v>483</v>
      </c>
      <c r="R177" s="1" t="s">
        <v>64</v>
      </c>
      <c r="S177" s="1" t="s">
        <v>65</v>
      </c>
      <c r="T177" s="1" t="s">
        <v>65</v>
      </c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1" t="s">
        <v>52</v>
      </c>
      <c r="AS177" s="1" t="s">
        <v>52</v>
      </c>
      <c r="AT177" s="2"/>
      <c r="AU177" s="1" t="s">
        <v>505</v>
      </c>
      <c r="AV177" s="2">
        <v>106</v>
      </c>
    </row>
    <row r="178" spans="1:48" ht="30" customHeight="1">
      <c r="A178" s="15" t="s">
        <v>502</v>
      </c>
      <c r="B178" s="15" t="s">
        <v>498</v>
      </c>
      <c r="C178" s="15" t="s">
        <v>108</v>
      </c>
      <c r="D178" s="13">
        <v>139</v>
      </c>
      <c r="E178" s="14">
        <v>0</v>
      </c>
      <c r="F178" s="14">
        <f t="shared" si="19"/>
        <v>0</v>
      </c>
      <c r="G178" s="14">
        <v>0</v>
      </c>
      <c r="H178" s="14">
        <f t="shared" si="20"/>
        <v>0</v>
      </c>
      <c r="I178" s="14">
        <v>0</v>
      </c>
      <c r="J178" s="14">
        <f t="shared" si="21"/>
        <v>0</v>
      </c>
      <c r="K178" s="14">
        <f t="shared" si="22"/>
        <v>0</v>
      </c>
      <c r="L178" s="14">
        <f t="shared" si="23"/>
        <v>0</v>
      </c>
      <c r="M178" s="15" t="s">
        <v>506</v>
      </c>
      <c r="N178" s="1" t="s">
        <v>507</v>
      </c>
      <c r="O178" s="1" t="s">
        <v>52</v>
      </c>
      <c r="P178" s="1" t="s">
        <v>52</v>
      </c>
      <c r="Q178" s="1" t="s">
        <v>483</v>
      </c>
      <c r="R178" s="1" t="s">
        <v>64</v>
      </c>
      <c r="S178" s="1" t="s">
        <v>65</v>
      </c>
      <c r="T178" s="1" t="s">
        <v>65</v>
      </c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1" t="s">
        <v>52</v>
      </c>
      <c r="AS178" s="1" t="s">
        <v>52</v>
      </c>
      <c r="AT178" s="2"/>
      <c r="AU178" s="1" t="s">
        <v>508</v>
      </c>
      <c r="AV178" s="2">
        <v>107</v>
      </c>
    </row>
    <row r="179" spans="1:48" ht="30" customHeight="1">
      <c r="A179" s="15" t="s">
        <v>509</v>
      </c>
      <c r="B179" s="15" t="s">
        <v>510</v>
      </c>
      <c r="C179" s="15" t="s">
        <v>108</v>
      </c>
      <c r="D179" s="13">
        <v>1458</v>
      </c>
      <c r="E179" s="14">
        <v>0</v>
      </c>
      <c r="F179" s="14">
        <f t="shared" si="19"/>
        <v>0</v>
      </c>
      <c r="G179" s="14">
        <v>0</v>
      </c>
      <c r="H179" s="14">
        <f t="shared" si="20"/>
        <v>0</v>
      </c>
      <c r="I179" s="14">
        <v>0</v>
      </c>
      <c r="J179" s="14">
        <f t="shared" si="21"/>
        <v>0</v>
      </c>
      <c r="K179" s="14">
        <f t="shared" si="22"/>
        <v>0</v>
      </c>
      <c r="L179" s="14">
        <f t="shared" si="23"/>
        <v>0</v>
      </c>
      <c r="M179" s="15" t="s">
        <v>511</v>
      </c>
      <c r="N179" s="1" t="s">
        <v>512</v>
      </c>
      <c r="O179" s="1" t="s">
        <v>52</v>
      </c>
      <c r="P179" s="1" t="s">
        <v>52</v>
      </c>
      <c r="Q179" s="1" t="s">
        <v>483</v>
      </c>
      <c r="R179" s="1" t="s">
        <v>64</v>
      </c>
      <c r="S179" s="1" t="s">
        <v>65</v>
      </c>
      <c r="T179" s="1" t="s">
        <v>65</v>
      </c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1" t="s">
        <v>52</v>
      </c>
      <c r="AS179" s="1" t="s">
        <v>52</v>
      </c>
      <c r="AT179" s="2"/>
      <c r="AU179" s="1" t="s">
        <v>513</v>
      </c>
      <c r="AV179" s="2">
        <v>488</v>
      </c>
    </row>
    <row r="180" spans="1:48" ht="30" customHeight="1">
      <c r="A180" s="15" t="s">
        <v>514</v>
      </c>
      <c r="B180" s="15" t="s">
        <v>515</v>
      </c>
      <c r="C180" s="15" t="s">
        <v>516</v>
      </c>
      <c r="D180" s="13">
        <v>101.13200000000001</v>
      </c>
      <c r="E180" s="14">
        <v>0</v>
      </c>
      <c r="F180" s="14">
        <f t="shared" si="19"/>
        <v>0</v>
      </c>
      <c r="G180" s="14">
        <v>0</v>
      </c>
      <c r="H180" s="14">
        <f t="shared" si="20"/>
        <v>0</v>
      </c>
      <c r="I180" s="14">
        <v>0</v>
      </c>
      <c r="J180" s="14">
        <f t="shared" si="21"/>
        <v>0</v>
      </c>
      <c r="K180" s="14">
        <f t="shared" si="22"/>
        <v>0</v>
      </c>
      <c r="L180" s="14">
        <f t="shared" si="23"/>
        <v>0</v>
      </c>
      <c r="M180" s="15" t="s">
        <v>517</v>
      </c>
      <c r="N180" s="1" t="s">
        <v>518</v>
      </c>
      <c r="O180" s="1" t="s">
        <v>52</v>
      </c>
      <c r="P180" s="1" t="s">
        <v>52</v>
      </c>
      <c r="Q180" s="1" t="s">
        <v>483</v>
      </c>
      <c r="R180" s="1" t="s">
        <v>64</v>
      </c>
      <c r="S180" s="1" t="s">
        <v>65</v>
      </c>
      <c r="T180" s="1" t="s">
        <v>65</v>
      </c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1" t="s">
        <v>52</v>
      </c>
      <c r="AS180" s="1" t="s">
        <v>52</v>
      </c>
      <c r="AT180" s="2"/>
      <c r="AU180" s="1" t="s">
        <v>519</v>
      </c>
      <c r="AV180" s="2">
        <v>112</v>
      </c>
    </row>
    <row r="181" spans="1:48" ht="30" customHeight="1">
      <c r="A181" s="15" t="s">
        <v>514</v>
      </c>
      <c r="B181" s="15" t="s">
        <v>520</v>
      </c>
      <c r="C181" s="15" t="s">
        <v>516</v>
      </c>
      <c r="D181" s="13">
        <v>101.386</v>
      </c>
      <c r="E181" s="14">
        <v>0</v>
      </c>
      <c r="F181" s="14">
        <f t="shared" si="19"/>
        <v>0</v>
      </c>
      <c r="G181" s="14">
        <v>0</v>
      </c>
      <c r="H181" s="14">
        <f t="shared" si="20"/>
        <v>0</v>
      </c>
      <c r="I181" s="14">
        <v>0</v>
      </c>
      <c r="J181" s="14">
        <f t="shared" si="21"/>
        <v>0</v>
      </c>
      <c r="K181" s="14">
        <f t="shared" si="22"/>
        <v>0</v>
      </c>
      <c r="L181" s="14">
        <f t="shared" si="23"/>
        <v>0</v>
      </c>
      <c r="M181" s="15" t="s">
        <v>521</v>
      </c>
      <c r="N181" s="1" t="s">
        <v>522</v>
      </c>
      <c r="O181" s="1" t="s">
        <v>52</v>
      </c>
      <c r="P181" s="1" t="s">
        <v>52</v>
      </c>
      <c r="Q181" s="1" t="s">
        <v>483</v>
      </c>
      <c r="R181" s="1" t="s">
        <v>64</v>
      </c>
      <c r="S181" s="1" t="s">
        <v>65</v>
      </c>
      <c r="T181" s="1" t="s">
        <v>65</v>
      </c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1" t="s">
        <v>52</v>
      </c>
      <c r="AS181" s="1" t="s">
        <v>52</v>
      </c>
      <c r="AT181" s="2"/>
      <c r="AU181" s="1" t="s">
        <v>523</v>
      </c>
      <c r="AV181" s="2">
        <v>113</v>
      </c>
    </row>
    <row r="182" spans="1:48" ht="30" customHeight="1">
      <c r="A182" s="15" t="s">
        <v>514</v>
      </c>
      <c r="B182" s="15" t="s">
        <v>524</v>
      </c>
      <c r="C182" s="15" t="s">
        <v>516</v>
      </c>
      <c r="D182" s="13">
        <v>27.47</v>
      </c>
      <c r="E182" s="14">
        <v>0</v>
      </c>
      <c r="F182" s="14">
        <f t="shared" si="19"/>
        <v>0</v>
      </c>
      <c r="G182" s="14">
        <v>0</v>
      </c>
      <c r="H182" s="14">
        <f t="shared" si="20"/>
        <v>0</v>
      </c>
      <c r="I182" s="14">
        <v>0</v>
      </c>
      <c r="J182" s="14">
        <f t="shared" si="21"/>
        <v>0</v>
      </c>
      <c r="K182" s="14">
        <f t="shared" si="22"/>
        <v>0</v>
      </c>
      <c r="L182" s="14">
        <f t="shared" si="23"/>
        <v>0</v>
      </c>
      <c r="M182" s="15" t="s">
        <v>525</v>
      </c>
      <c r="N182" s="1" t="s">
        <v>526</v>
      </c>
      <c r="O182" s="1" t="s">
        <v>52</v>
      </c>
      <c r="P182" s="1" t="s">
        <v>52</v>
      </c>
      <c r="Q182" s="1" t="s">
        <v>483</v>
      </c>
      <c r="R182" s="1" t="s">
        <v>64</v>
      </c>
      <c r="S182" s="1" t="s">
        <v>65</v>
      </c>
      <c r="T182" s="1" t="s">
        <v>65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1" t="s">
        <v>52</v>
      </c>
      <c r="AS182" s="1" t="s">
        <v>52</v>
      </c>
      <c r="AT182" s="2"/>
      <c r="AU182" s="1" t="s">
        <v>527</v>
      </c>
      <c r="AV182" s="2">
        <v>114</v>
      </c>
    </row>
    <row r="183" spans="1:48" ht="30" customHeight="1">
      <c r="A183" s="15" t="s">
        <v>528</v>
      </c>
      <c r="B183" s="15" t="s">
        <v>529</v>
      </c>
      <c r="C183" s="15" t="s">
        <v>108</v>
      </c>
      <c r="D183" s="13">
        <v>30</v>
      </c>
      <c r="E183" s="14">
        <v>0</v>
      </c>
      <c r="F183" s="14">
        <f t="shared" si="19"/>
        <v>0</v>
      </c>
      <c r="G183" s="14">
        <v>0</v>
      </c>
      <c r="H183" s="14">
        <f t="shared" si="20"/>
        <v>0</v>
      </c>
      <c r="I183" s="14">
        <v>0</v>
      </c>
      <c r="J183" s="14">
        <f t="shared" si="21"/>
        <v>0</v>
      </c>
      <c r="K183" s="14">
        <f t="shared" si="22"/>
        <v>0</v>
      </c>
      <c r="L183" s="14">
        <f t="shared" si="23"/>
        <v>0</v>
      </c>
      <c r="M183" s="15" t="s">
        <v>530</v>
      </c>
      <c r="N183" s="1" t="s">
        <v>531</v>
      </c>
      <c r="O183" s="1" t="s">
        <v>52</v>
      </c>
      <c r="P183" s="1" t="s">
        <v>52</v>
      </c>
      <c r="Q183" s="1" t="s">
        <v>483</v>
      </c>
      <c r="R183" s="1" t="s">
        <v>64</v>
      </c>
      <c r="S183" s="1" t="s">
        <v>65</v>
      </c>
      <c r="T183" s="1" t="s">
        <v>65</v>
      </c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1" t="s">
        <v>52</v>
      </c>
      <c r="AS183" s="1" t="s">
        <v>52</v>
      </c>
      <c r="AT183" s="2"/>
      <c r="AU183" s="1" t="s">
        <v>532</v>
      </c>
      <c r="AV183" s="2">
        <v>115</v>
      </c>
    </row>
    <row r="184" spans="1:48" ht="30" customHeight="1">
      <c r="A184" s="15" t="s">
        <v>528</v>
      </c>
      <c r="B184" s="15" t="s">
        <v>533</v>
      </c>
      <c r="C184" s="15" t="s">
        <v>108</v>
      </c>
      <c r="D184" s="13">
        <v>7</v>
      </c>
      <c r="E184" s="14">
        <v>0</v>
      </c>
      <c r="F184" s="14">
        <f t="shared" si="19"/>
        <v>0</v>
      </c>
      <c r="G184" s="14">
        <v>0</v>
      </c>
      <c r="H184" s="14">
        <f t="shared" si="20"/>
        <v>0</v>
      </c>
      <c r="I184" s="14">
        <v>0</v>
      </c>
      <c r="J184" s="14">
        <f t="shared" si="21"/>
        <v>0</v>
      </c>
      <c r="K184" s="14">
        <f t="shared" si="22"/>
        <v>0</v>
      </c>
      <c r="L184" s="14">
        <f t="shared" si="23"/>
        <v>0</v>
      </c>
      <c r="M184" s="15" t="s">
        <v>534</v>
      </c>
      <c r="N184" s="1" t="s">
        <v>535</v>
      </c>
      <c r="O184" s="1" t="s">
        <v>52</v>
      </c>
      <c r="P184" s="1" t="s">
        <v>52</v>
      </c>
      <c r="Q184" s="1" t="s">
        <v>483</v>
      </c>
      <c r="R184" s="1" t="s">
        <v>64</v>
      </c>
      <c r="S184" s="1" t="s">
        <v>65</v>
      </c>
      <c r="T184" s="1" t="s">
        <v>65</v>
      </c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1" t="s">
        <v>52</v>
      </c>
      <c r="AS184" s="1" t="s">
        <v>52</v>
      </c>
      <c r="AT184" s="2"/>
      <c r="AU184" s="1" t="s">
        <v>536</v>
      </c>
      <c r="AV184" s="2">
        <v>116</v>
      </c>
    </row>
    <row r="185" spans="1:48" ht="30" customHeight="1">
      <c r="A185" s="15" t="s">
        <v>537</v>
      </c>
      <c r="B185" s="15" t="s">
        <v>529</v>
      </c>
      <c r="C185" s="15" t="s">
        <v>108</v>
      </c>
      <c r="D185" s="13">
        <v>29</v>
      </c>
      <c r="E185" s="14">
        <v>0</v>
      </c>
      <c r="F185" s="14">
        <f t="shared" si="19"/>
        <v>0</v>
      </c>
      <c r="G185" s="14">
        <v>0</v>
      </c>
      <c r="H185" s="14">
        <f t="shared" si="20"/>
        <v>0</v>
      </c>
      <c r="I185" s="14">
        <v>0</v>
      </c>
      <c r="J185" s="14">
        <f t="shared" si="21"/>
        <v>0</v>
      </c>
      <c r="K185" s="14">
        <f t="shared" si="22"/>
        <v>0</v>
      </c>
      <c r="L185" s="14">
        <f t="shared" si="23"/>
        <v>0</v>
      </c>
      <c r="M185" s="15" t="s">
        <v>538</v>
      </c>
      <c r="N185" s="1" t="s">
        <v>539</v>
      </c>
      <c r="O185" s="1" t="s">
        <v>52</v>
      </c>
      <c r="P185" s="1" t="s">
        <v>52</v>
      </c>
      <c r="Q185" s="1" t="s">
        <v>483</v>
      </c>
      <c r="R185" s="1" t="s">
        <v>64</v>
      </c>
      <c r="S185" s="1" t="s">
        <v>65</v>
      </c>
      <c r="T185" s="1" t="s">
        <v>65</v>
      </c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1" t="s">
        <v>52</v>
      </c>
      <c r="AS185" s="1" t="s">
        <v>52</v>
      </c>
      <c r="AT185" s="2"/>
      <c r="AU185" s="1" t="s">
        <v>540</v>
      </c>
      <c r="AV185" s="2">
        <v>117</v>
      </c>
    </row>
    <row r="186" spans="1:48" ht="30" customHeight="1">
      <c r="A186" s="15" t="s">
        <v>537</v>
      </c>
      <c r="B186" s="15" t="s">
        <v>541</v>
      </c>
      <c r="C186" s="15" t="s">
        <v>108</v>
      </c>
      <c r="D186" s="13">
        <v>35</v>
      </c>
      <c r="E186" s="14">
        <v>0</v>
      </c>
      <c r="F186" s="14">
        <f t="shared" si="19"/>
        <v>0</v>
      </c>
      <c r="G186" s="14">
        <v>0</v>
      </c>
      <c r="H186" s="14">
        <f t="shared" si="20"/>
        <v>0</v>
      </c>
      <c r="I186" s="14">
        <v>0</v>
      </c>
      <c r="J186" s="14">
        <f t="shared" si="21"/>
        <v>0</v>
      </c>
      <c r="K186" s="14">
        <f t="shared" si="22"/>
        <v>0</v>
      </c>
      <c r="L186" s="14">
        <f t="shared" si="23"/>
        <v>0</v>
      </c>
      <c r="M186" s="15" t="s">
        <v>542</v>
      </c>
      <c r="N186" s="1" t="s">
        <v>543</v>
      </c>
      <c r="O186" s="1" t="s">
        <v>52</v>
      </c>
      <c r="P186" s="1" t="s">
        <v>52</v>
      </c>
      <c r="Q186" s="1" t="s">
        <v>483</v>
      </c>
      <c r="R186" s="1" t="s">
        <v>64</v>
      </c>
      <c r="S186" s="1" t="s">
        <v>65</v>
      </c>
      <c r="T186" s="1" t="s">
        <v>65</v>
      </c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1" t="s">
        <v>52</v>
      </c>
      <c r="AS186" s="1" t="s">
        <v>52</v>
      </c>
      <c r="AT186" s="2"/>
      <c r="AU186" s="1" t="s">
        <v>544</v>
      </c>
      <c r="AV186" s="2">
        <v>118</v>
      </c>
    </row>
    <row r="187" spans="1:48" ht="30" customHeight="1">
      <c r="A187" s="15" t="s">
        <v>537</v>
      </c>
      <c r="B187" s="15" t="s">
        <v>533</v>
      </c>
      <c r="C187" s="15" t="s">
        <v>108</v>
      </c>
      <c r="D187" s="13">
        <v>6</v>
      </c>
      <c r="E187" s="14">
        <v>0</v>
      </c>
      <c r="F187" s="14">
        <f t="shared" si="19"/>
        <v>0</v>
      </c>
      <c r="G187" s="14">
        <v>0</v>
      </c>
      <c r="H187" s="14">
        <f t="shared" si="20"/>
        <v>0</v>
      </c>
      <c r="I187" s="14">
        <v>0</v>
      </c>
      <c r="J187" s="14">
        <f t="shared" si="21"/>
        <v>0</v>
      </c>
      <c r="K187" s="14">
        <f t="shared" si="22"/>
        <v>0</v>
      </c>
      <c r="L187" s="14">
        <f t="shared" si="23"/>
        <v>0</v>
      </c>
      <c r="M187" s="15" t="s">
        <v>545</v>
      </c>
      <c r="N187" s="1" t="s">
        <v>546</v>
      </c>
      <c r="O187" s="1" t="s">
        <v>52</v>
      </c>
      <c r="P187" s="1" t="s">
        <v>52</v>
      </c>
      <c r="Q187" s="1" t="s">
        <v>483</v>
      </c>
      <c r="R187" s="1" t="s">
        <v>64</v>
      </c>
      <c r="S187" s="1" t="s">
        <v>65</v>
      </c>
      <c r="T187" s="1" t="s">
        <v>65</v>
      </c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1" t="s">
        <v>52</v>
      </c>
      <c r="AS187" s="1" t="s">
        <v>52</v>
      </c>
      <c r="AT187" s="2"/>
      <c r="AU187" s="1" t="s">
        <v>547</v>
      </c>
      <c r="AV187" s="2">
        <v>119</v>
      </c>
    </row>
    <row r="188" spans="1:48" ht="30" customHeight="1">
      <c r="A188" s="15" t="s">
        <v>537</v>
      </c>
      <c r="B188" s="15" t="s">
        <v>548</v>
      </c>
      <c r="C188" s="15" t="s">
        <v>108</v>
      </c>
      <c r="D188" s="13">
        <v>16</v>
      </c>
      <c r="E188" s="14">
        <v>0</v>
      </c>
      <c r="F188" s="14">
        <f t="shared" si="19"/>
        <v>0</v>
      </c>
      <c r="G188" s="14">
        <v>0</v>
      </c>
      <c r="H188" s="14">
        <f t="shared" si="20"/>
        <v>0</v>
      </c>
      <c r="I188" s="14">
        <v>0</v>
      </c>
      <c r="J188" s="14">
        <f t="shared" si="21"/>
        <v>0</v>
      </c>
      <c r="K188" s="14">
        <f t="shared" si="22"/>
        <v>0</v>
      </c>
      <c r="L188" s="14">
        <f t="shared" si="23"/>
        <v>0</v>
      </c>
      <c r="M188" s="15" t="s">
        <v>549</v>
      </c>
      <c r="N188" s="1" t="s">
        <v>550</v>
      </c>
      <c r="O188" s="1" t="s">
        <v>52</v>
      </c>
      <c r="P188" s="1" t="s">
        <v>52</v>
      </c>
      <c r="Q188" s="1" t="s">
        <v>483</v>
      </c>
      <c r="R188" s="1" t="s">
        <v>64</v>
      </c>
      <c r="S188" s="1" t="s">
        <v>65</v>
      </c>
      <c r="T188" s="1" t="s">
        <v>65</v>
      </c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1" t="s">
        <v>52</v>
      </c>
      <c r="AS188" s="1" t="s">
        <v>52</v>
      </c>
      <c r="AT188" s="2"/>
      <c r="AU188" s="1" t="s">
        <v>551</v>
      </c>
      <c r="AV188" s="2">
        <v>120</v>
      </c>
    </row>
    <row r="189" spans="1:48" ht="30" customHeight="1">
      <c r="A189" s="15" t="s">
        <v>552</v>
      </c>
      <c r="B189" s="15" t="s">
        <v>553</v>
      </c>
      <c r="C189" s="15" t="s">
        <v>79</v>
      </c>
      <c r="D189" s="13">
        <v>12</v>
      </c>
      <c r="E189" s="14">
        <v>0</v>
      </c>
      <c r="F189" s="14">
        <f t="shared" si="19"/>
        <v>0</v>
      </c>
      <c r="G189" s="14">
        <v>0</v>
      </c>
      <c r="H189" s="14">
        <f t="shared" si="20"/>
        <v>0</v>
      </c>
      <c r="I189" s="14">
        <v>0</v>
      </c>
      <c r="J189" s="14">
        <f t="shared" si="21"/>
        <v>0</v>
      </c>
      <c r="K189" s="14">
        <f t="shared" si="22"/>
        <v>0</v>
      </c>
      <c r="L189" s="14">
        <f t="shared" si="23"/>
        <v>0</v>
      </c>
      <c r="M189" s="15" t="s">
        <v>554</v>
      </c>
      <c r="N189" s="1" t="s">
        <v>555</v>
      </c>
      <c r="O189" s="1" t="s">
        <v>52</v>
      </c>
      <c r="P189" s="1" t="s">
        <v>52</v>
      </c>
      <c r="Q189" s="1" t="s">
        <v>483</v>
      </c>
      <c r="R189" s="1" t="s">
        <v>64</v>
      </c>
      <c r="S189" s="1" t="s">
        <v>65</v>
      </c>
      <c r="T189" s="1" t="s">
        <v>65</v>
      </c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1" t="s">
        <v>52</v>
      </c>
      <c r="AS189" s="1" t="s">
        <v>52</v>
      </c>
      <c r="AT189" s="2"/>
      <c r="AU189" s="1" t="s">
        <v>556</v>
      </c>
      <c r="AV189" s="2">
        <v>121</v>
      </c>
    </row>
    <row r="190" spans="1:48" ht="30" customHeight="1">
      <c r="A190" s="15" t="s">
        <v>552</v>
      </c>
      <c r="B190" s="15" t="s">
        <v>557</v>
      </c>
      <c r="C190" s="15" t="s">
        <v>79</v>
      </c>
      <c r="D190" s="13">
        <v>28</v>
      </c>
      <c r="E190" s="14">
        <v>0</v>
      </c>
      <c r="F190" s="14">
        <f t="shared" si="19"/>
        <v>0</v>
      </c>
      <c r="G190" s="14">
        <v>0</v>
      </c>
      <c r="H190" s="14">
        <f t="shared" si="20"/>
        <v>0</v>
      </c>
      <c r="I190" s="14">
        <v>0</v>
      </c>
      <c r="J190" s="14">
        <f t="shared" si="21"/>
        <v>0</v>
      </c>
      <c r="K190" s="14">
        <f t="shared" si="22"/>
        <v>0</v>
      </c>
      <c r="L190" s="14">
        <f t="shared" si="23"/>
        <v>0</v>
      </c>
      <c r="M190" s="15" t="s">
        <v>558</v>
      </c>
      <c r="N190" s="1" t="s">
        <v>559</v>
      </c>
      <c r="O190" s="1" t="s">
        <v>52</v>
      </c>
      <c r="P190" s="1" t="s">
        <v>52</v>
      </c>
      <c r="Q190" s="1" t="s">
        <v>483</v>
      </c>
      <c r="R190" s="1" t="s">
        <v>64</v>
      </c>
      <c r="S190" s="1" t="s">
        <v>65</v>
      </c>
      <c r="T190" s="1" t="s">
        <v>65</v>
      </c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1" t="s">
        <v>52</v>
      </c>
      <c r="AS190" s="1" t="s">
        <v>52</v>
      </c>
      <c r="AT190" s="2"/>
      <c r="AU190" s="1" t="s">
        <v>560</v>
      </c>
      <c r="AV190" s="2">
        <v>122</v>
      </c>
    </row>
    <row r="191" spans="1:48" ht="30" customHeight="1">
      <c r="A191" s="15" t="s">
        <v>561</v>
      </c>
      <c r="B191" s="15" t="s">
        <v>562</v>
      </c>
      <c r="C191" s="15" t="s">
        <v>79</v>
      </c>
      <c r="D191" s="13">
        <v>10</v>
      </c>
      <c r="E191" s="14">
        <v>0</v>
      </c>
      <c r="F191" s="14">
        <f t="shared" si="19"/>
        <v>0</v>
      </c>
      <c r="G191" s="14">
        <v>0</v>
      </c>
      <c r="H191" s="14">
        <f t="shared" si="20"/>
        <v>0</v>
      </c>
      <c r="I191" s="14">
        <v>0</v>
      </c>
      <c r="J191" s="14">
        <f t="shared" si="21"/>
        <v>0</v>
      </c>
      <c r="K191" s="14">
        <f t="shared" si="22"/>
        <v>0</v>
      </c>
      <c r="L191" s="14">
        <f t="shared" si="23"/>
        <v>0</v>
      </c>
      <c r="M191" s="15" t="s">
        <v>563</v>
      </c>
      <c r="N191" s="1" t="s">
        <v>564</v>
      </c>
      <c r="O191" s="1" t="s">
        <v>52</v>
      </c>
      <c r="P191" s="1" t="s">
        <v>52</v>
      </c>
      <c r="Q191" s="1" t="s">
        <v>483</v>
      </c>
      <c r="R191" s="1" t="s">
        <v>64</v>
      </c>
      <c r="S191" s="1" t="s">
        <v>65</v>
      </c>
      <c r="T191" s="1" t="s">
        <v>65</v>
      </c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1" t="s">
        <v>52</v>
      </c>
      <c r="AS191" s="1" t="s">
        <v>52</v>
      </c>
      <c r="AT191" s="2"/>
      <c r="AU191" s="1" t="s">
        <v>565</v>
      </c>
      <c r="AV191" s="2">
        <v>123</v>
      </c>
    </row>
    <row r="192" spans="1:48" ht="30" customHeight="1">
      <c r="A192" s="15" t="s">
        <v>566</v>
      </c>
      <c r="B192" s="15" t="s">
        <v>567</v>
      </c>
      <c r="C192" s="15" t="s">
        <v>108</v>
      </c>
      <c r="D192" s="13">
        <v>1712</v>
      </c>
      <c r="E192" s="14">
        <v>0</v>
      </c>
      <c r="F192" s="14">
        <f t="shared" si="19"/>
        <v>0</v>
      </c>
      <c r="G192" s="14">
        <v>0</v>
      </c>
      <c r="H192" s="14">
        <f t="shared" si="20"/>
        <v>0</v>
      </c>
      <c r="I192" s="14">
        <v>0</v>
      </c>
      <c r="J192" s="14">
        <f t="shared" si="21"/>
        <v>0</v>
      </c>
      <c r="K192" s="14">
        <f t="shared" si="22"/>
        <v>0</v>
      </c>
      <c r="L192" s="14">
        <f t="shared" si="23"/>
        <v>0</v>
      </c>
      <c r="M192" s="15" t="s">
        <v>568</v>
      </c>
      <c r="N192" s="1" t="s">
        <v>569</v>
      </c>
      <c r="O192" s="1" t="s">
        <v>52</v>
      </c>
      <c r="P192" s="1" t="s">
        <v>52</v>
      </c>
      <c r="Q192" s="1" t="s">
        <v>483</v>
      </c>
      <c r="R192" s="1" t="s">
        <v>64</v>
      </c>
      <c r="S192" s="1" t="s">
        <v>65</v>
      </c>
      <c r="T192" s="1" t="s">
        <v>65</v>
      </c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1" t="s">
        <v>52</v>
      </c>
      <c r="AS192" s="1" t="s">
        <v>52</v>
      </c>
      <c r="AT192" s="2"/>
      <c r="AU192" s="1" t="s">
        <v>570</v>
      </c>
      <c r="AV192" s="2">
        <v>489</v>
      </c>
    </row>
    <row r="193" spans="1:48" ht="30" customHeight="1">
      <c r="A193" s="15" t="s">
        <v>571</v>
      </c>
      <c r="B193" s="15" t="s">
        <v>572</v>
      </c>
      <c r="C193" s="15" t="s">
        <v>79</v>
      </c>
      <c r="D193" s="13">
        <v>154</v>
      </c>
      <c r="E193" s="14">
        <v>0</v>
      </c>
      <c r="F193" s="14">
        <f t="shared" si="19"/>
        <v>0</v>
      </c>
      <c r="G193" s="14">
        <v>0</v>
      </c>
      <c r="H193" s="14">
        <f t="shared" si="20"/>
        <v>0</v>
      </c>
      <c r="I193" s="14">
        <v>0</v>
      </c>
      <c r="J193" s="14">
        <f t="shared" si="21"/>
        <v>0</v>
      </c>
      <c r="K193" s="14">
        <f t="shared" si="22"/>
        <v>0</v>
      </c>
      <c r="L193" s="14">
        <f t="shared" si="23"/>
        <v>0</v>
      </c>
      <c r="M193" s="15" t="s">
        <v>573</v>
      </c>
      <c r="N193" s="1" t="s">
        <v>574</v>
      </c>
      <c r="O193" s="1" t="s">
        <v>52</v>
      </c>
      <c r="P193" s="1" t="s">
        <v>52</v>
      </c>
      <c r="Q193" s="1" t="s">
        <v>483</v>
      </c>
      <c r="R193" s="1" t="s">
        <v>64</v>
      </c>
      <c r="S193" s="1" t="s">
        <v>65</v>
      </c>
      <c r="T193" s="1" t="s">
        <v>65</v>
      </c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1" t="s">
        <v>52</v>
      </c>
      <c r="AS193" s="1" t="s">
        <v>52</v>
      </c>
      <c r="AT193" s="2"/>
      <c r="AU193" s="1" t="s">
        <v>575</v>
      </c>
      <c r="AV193" s="2">
        <v>490</v>
      </c>
    </row>
    <row r="194" spans="1:48" ht="30" customHeight="1">
      <c r="A194" s="15" t="s">
        <v>576</v>
      </c>
      <c r="B194" s="15" t="s">
        <v>577</v>
      </c>
      <c r="C194" s="15" t="s">
        <v>108</v>
      </c>
      <c r="D194" s="13">
        <v>1430</v>
      </c>
      <c r="E194" s="14">
        <v>0</v>
      </c>
      <c r="F194" s="14">
        <f t="shared" si="19"/>
        <v>0</v>
      </c>
      <c r="G194" s="14">
        <v>0</v>
      </c>
      <c r="H194" s="14">
        <f t="shared" si="20"/>
        <v>0</v>
      </c>
      <c r="I194" s="14">
        <v>0</v>
      </c>
      <c r="J194" s="14">
        <f t="shared" si="21"/>
        <v>0</v>
      </c>
      <c r="K194" s="14">
        <f t="shared" si="22"/>
        <v>0</v>
      </c>
      <c r="L194" s="14">
        <f t="shared" si="23"/>
        <v>0</v>
      </c>
      <c r="M194" s="15" t="s">
        <v>578</v>
      </c>
      <c r="N194" s="1" t="s">
        <v>579</v>
      </c>
      <c r="O194" s="1" t="s">
        <v>52</v>
      </c>
      <c r="P194" s="1" t="s">
        <v>52</v>
      </c>
      <c r="Q194" s="1" t="s">
        <v>483</v>
      </c>
      <c r="R194" s="1" t="s">
        <v>64</v>
      </c>
      <c r="S194" s="1" t="s">
        <v>65</v>
      </c>
      <c r="T194" s="1" t="s">
        <v>65</v>
      </c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1" t="s">
        <v>52</v>
      </c>
      <c r="AS194" s="1" t="s">
        <v>52</v>
      </c>
      <c r="AT194" s="2"/>
      <c r="AU194" s="1" t="s">
        <v>580</v>
      </c>
      <c r="AV194" s="2">
        <v>491</v>
      </c>
    </row>
    <row r="195" spans="1:48" ht="30" customHeight="1">
      <c r="A195" s="15" t="s">
        <v>95</v>
      </c>
      <c r="B195" s="13"/>
      <c r="C195" s="13"/>
      <c r="D195" s="13"/>
      <c r="E195" s="14"/>
      <c r="F195" s="14">
        <f>SUMIF(AR173:AR194,"",F173:F194)</f>
        <v>0</v>
      </c>
      <c r="G195" s="14"/>
      <c r="H195" s="14">
        <f>SUMIF(AR173:AR194,"",H173:H194)</f>
        <v>0</v>
      </c>
      <c r="I195" s="14"/>
      <c r="J195" s="14">
        <f>SUMIF(AR173:AR194,"",J173:J194)</f>
        <v>0</v>
      </c>
      <c r="K195" s="14"/>
      <c r="L195" s="14">
        <f>SUMIF(AR173:AR194,"",L173:L194)</f>
        <v>0</v>
      </c>
      <c r="M195" s="13"/>
      <c r="N195" t="s">
        <v>96</v>
      </c>
    </row>
    <row r="196" spans="1:48" ht="30" customHeight="1">
      <c r="A196" s="15" t="s">
        <v>581</v>
      </c>
      <c r="B196" s="15" t="s">
        <v>583</v>
      </c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N196" s="2"/>
      <c r="O196" s="2"/>
      <c r="P196" s="2"/>
      <c r="Q196" s="1" t="s">
        <v>582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>
      <c r="A197" s="15" t="s">
        <v>584</v>
      </c>
      <c r="B197" s="15" t="s">
        <v>2369</v>
      </c>
      <c r="C197" s="15" t="s">
        <v>108</v>
      </c>
      <c r="D197" s="13">
        <v>265</v>
      </c>
      <c r="E197" s="14">
        <v>0</v>
      </c>
      <c r="F197" s="14">
        <f t="shared" ref="F197:F242" si="24">TRUNC(E197*D197, 0)</f>
        <v>0</v>
      </c>
      <c r="G197" s="14">
        <v>0</v>
      </c>
      <c r="H197" s="14">
        <f t="shared" ref="H197:H242" si="25">TRUNC(G197*D197, 0)</f>
        <v>0</v>
      </c>
      <c r="I197" s="14">
        <v>0</v>
      </c>
      <c r="J197" s="14">
        <f t="shared" ref="J197:J242" si="26">TRUNC(I197*D197, 0)</f>
        <v>0</v>
      </c>
      <c r="K197" s="14">
        <f t="shared" ref="K197:K242" si="27">TRUNC(E197+G197+I197, 0)</f>
        <v>0</v>
      </c>
      <c r="L197" s="14">
        <f t="shared" ref="L197:L242" si="28">TRUNC(F197+H197+J197, 0)</f>
        <v>0</v>
      </c>
      <c r="M197" s="15" t="s">
        <v>585</v>
      </c>
      <c r="N197" s="1" t="s">
        <v>586</v>
      </c>
      <c r="O197" s="1" t="s">
        <v>52</v>
      </c>
      <c r="P197" s="1" t="s">
        <v>52</v>
      </c>
      <c r="Q197" s="1" t="s">
        <v>582</v>
      </c>
      <c r="R197" s="1" t="s">
        <v>64</v>
      </c>
      <c r="S197" s="1" t="s">
        <v>65</v>
      </c>
      <c r="T197" s="1" t="s">
        <v>65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52</v>
      </c>
      <c r="AS197" s="1" t="s">
        <v>52</v>
      </c>
      <c r="AT197" s="2"/>
      <c r="AU197" s="1" t="s">
        <v>587</v>
      </c>
      <c r="AV197" s="2">
        <v>130</v>
      </c>
    </row>
    <row r="198" spans="1:48" ht="30" customHeight="1">
      <c r="A198" s="15" t="s">
        <v>588</v>
      </c>
      <c r="B198" s="15" t="s">
        <v>2369</v>
      </c>
      <c r="C198" s="15" t="s">
        <v>108</v>
      </c>
      <c r="D198" s="13">
        <v>8</v>
      </c>
      <c r="E198" s="14">
        <v>0</v>
      </c>
      <c r="F198" s="14">
        <f t="shared" si="24"/>
        <v>0</v>
      </c>
      <c r="G198" s="14">
        <v>0</v>
      </c>
      <c r="H198" s="14">
        <f t="shared" si="25"/>
        <v>0</v>
      </c>
      <c r="I198" s="14">
        <v>0</v>
      </c>
      <c r="J198" s="14">
        <f t="shared" si="26"/>
        <v>0</v>
      </c>
      <c r="K198" s="14">
        <f t="shared" si="27"/>
        <v>0</v>
      </c>
      <c r="L198" s="14">
        <f t="shared" si="28"/>
        <v>0</v>
      </c>
      <c r="M198" s="15" t="s">
        <v>589</v>
      </c>
      <c r="N198" s="1" t="s">
        <v>590</v>
      </c>
      <c r="O198" s="1" t="s">
        <v>52</v>
      </c>
      <c r="P198" s="1" t="s">
        <v>52</v>
      </c>
      <c r="Q198" s="1" t="s">
        <v>582</v>
      </c>
      <c r="R198" s="1" t="s">
        <v>64</v>
      </c>
      <c r="S198" s="1" t="s">
        <v>65</v>
      </c>
      <c r="T198" s="1" t="s">
        <v>65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52</v>
      </c>
      <c r="AS198" s="1" t="s">
        <v>52</v>
      </c>
      <c r="AT198" s="2"/>
      <c r="AU198" s="1" t="s">
        <v>591</v>
      </c>
      <c r="AV198" s="2">
        <v>131</v>
      </c>
    </row>
    <row r="199" spans="1:48" ht="30" customHeight="1">
      <c r="A199" s="15" t="s">
        <v>592</v>
      </c>
      <c r="B199" s="15" t="s">
        <v>2370</v>
      </c>
      <c r="C199" s="15" t="s">
        <v>108</v>
      </c>
      <c r="D199" s="13">
        <v>2</v>
      </c>
      <c r="E199" s="14">
        <v>0</v>
      </c>
      <c r="F199" s="14">
        <f t="shared" si="24"/>
        <v>0</v>
      </c>
      <c r="G199" s="14">
        <v>0</v>
      </c>
      <c r="H199" s="14">
        <f t="shared" si="25"/>
        <v>0</v>
      </c>
      <c r="I199" s="14">
        <v>0</v>
      </c>
      <c r="J199" s="14">
        <f t="shared" si="26"/>
        <v>0</v>
      </c>
      <c r="K199" s="14">
        <f t="shared" si="27"/>
        <v>0</v>
      </c>
      <c r="L199" s="14">
        <f t="shared" si="28"/>
        <v>0</v>
      </c>
      <c r="M199" s="15" t="s">
        <v>593</v>
      </c>
      <c r="N199" s="1" t="s">
        <v>594</v>
      </c>
      <c r="O199" s="1" t="s">
        <v>52</v>
      </c>
      <c r="P199" s="1" t="s">
        <v>52</v>
      </c>
      <c r="Q199" s="1" t="s">
        <v>582</v>
      </c>
      <c r="R199" s="1" t="s">
        <v>64</v>
      </c>
      <c r="S199" s="1" t="s">
        <v>65</v>
      </c>
      <c r="T199" s="1" t="s">
        <v>65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52</v>
      </c>
      <c r="AS199" s="1" t="s">
        <v>52</v>
      </c>
      <c r="AT199" s="2"/>
      <c r="AU199" s="1" t="s">
        <v>595</v>
      </c>
      <c r="AV199" s="2">
        <v>132</v>
      </c>
    </row>
    <row r="200" spans="1:48" ht="30" customHeight="1">
      <c r="A200" s="15" t="s">
        <v>596</v>
      </c>
      <c r="B200" s="15" t="s">
        <v>2370</v>
      </c>
      <c r="C200" s="15" t="s">
        <v>108</v>
      </c>
      <c r="D200" s="13">
        <v>339</v>
      </c>
      <c r="E200" s="14">
        <v>0</v>
      </c>
      <c r="F200" s="14">
        <f t="shared" si="24"/>
        <v>0</v>
      </c>
      <c r="G200" s="14">
        <v>0</v>
      </c>
      <c r="H200" s="14">
        <f t="shared" si="25"/>
        <v>0</v>
      </c>
      <c r="I200" s="14">
        <v>0</v>
      </c>
      <c r="J200" s="14">
        <f t="shared" si="26"/>
        <v>0</v>
      </c>
      <c r="K200" s="14">
        <f t="shared" si="27"/>
        <v>0</v>
      </c>
      <c r="L200" s="14">
        <f t="shared" si="28"/>
        <v>0</v>
      </c>
      <c r="M200" s="15" t="s">
        <v>597</v>
      </c>
      <c r="N200" s="1" t="s">
        <v>598</v>
      </c>
      <c r="O200" s="1" t="s">
        <v>52</v>
      </c>
      <c r="P200" s="1" t="s">
        <v>52</v>
      </c>
      <c r="Q200" s="1" t="s">
        <v>582</v>
      </c>
      <c r="R200" s="1" t="s">
        <v>64</v>
      </c>
      <c r="S200" s="1" t="s">
        <v>65</v>
      </c>
      <c r="T200" s="1" t="s">
        <v>65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52</v>
      </c>
      <c r="AS200" s="1" t="s">
        <v>52</v>
      </c>
      <c r="AT200" s="2"/>
      <c r="AU200" s="1" t="s">
        <v>599</v>
      </c>
      <c r="AV200" s="2">
        <v>133</v>
      </c>
    </row>
    <row r="201" spans="1:48" ht="30" customHeight="1">
      <c r="A201" s="15" t="s">
        <v>596</v>
      </c>
      <c r="B201" s="15" t="s">
        <v>2371</v>
      </c>
      <c r="C201" s="15" t="s">
        <v>108</v>
      </c>
      <c r="D201" s="13">
        <v>43</v>
      </c>
      <c r="E201" s="14">
        <v>0</v>
      </c>
      <c r="F201" s="14">
        <f t="shared" si="24"/>
        <v>0</v>
      </c>
      <c r="G201" s="14">
        <v>0</v>
      </c>
      <c r="H201" s="14">
        <f t="shared" si="25"/>
        <v>0</v>
      </c>
      <c r="I201" s="14">
        <v>0</v>
      </c>
      <c r="J201" s="14">
        <f t="shared" si="26"/>
        <v>0</v>
      </c>
      <c r="K201" s="14">
        <f t="shared" si="27"/>
        <v>0</v>
      </c>
      <c r="L201" s="14">
        <f t="shared" si="28"/>
        <v>0</v>
      </c>
      <c r="M201" s="15" t="s">
        <v>600</v>
      </c>
      <c r="N201" s="1" t="s">
        <v>601</v>
      </c>
      <c r="O201" s="1" t="s">
        <v>52</v>
      </c>
      <c r="P201" s="1" t="s">
        <v>52</v>
      </c>
      <c r="Q201" s="1" t="s">
        <v>582</v>
      </c>
      <c r="R201" s="1" t="s">
        <v>64</v>
      </c>
      <c r="S201" s="1" t="s">
        <v>65</v>
      </c>
      <c r="T201" s="1" t="s">
        <v>65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52</v>
      </c>
      <c r="AS201" s="1" t="s">
        <v>52</v>
      </c>
      <c r="AT201" s="2"/>
      <c r="AU201" s="1" t="s">
        <v>602</v>
      </c>
      <c r="AV201" s="2">
        <v>134</v>
      </c>
    </row>
    <row r="202" spans="1:48" ht="30" customHeight="1">
      <c r="A202" s="15" t="s">
        <v>596</v>
      </c>
      <c r="B202" s="15" t="s">
        <v>2372</v>
      </c>
      <c r="C202" s="15" t="s">
        <v>79</v>
      </c>
      <c r="D202" s="13">
        <v>44</v>
      </c>
      <c r="E202" s="14">
        <v>0</v>
      </c>
      <c r="F202" s="14">
        <f t="shared" si="24"/>
        <v>0</v>
      </c>
      <c r="G202" s="14">
        <v>0</v>
      </c>
      <c r="H202" s="14">
        <f t="shared" si="25"/>
        <v>0</v>
      </c>
      <c r="I202" s="14">
        <v>0</v>
      </c>
      <c r="J202" s="14">
        <f t="shared" si="26"/>
        <v>0</v>
      </c>
      <c r="K202" s="14">
        <f t="shared" si="27"/>
        <v>0</v>
      </c>
      <c r="L202" s="14">
        <f t="shared" si="28"/>
        <v>0</v>
      </c>
      <c r="M202" s="15" t="s">
        <v>603</v>
      </c>
      <c r="N202" s="1" t="s">
        <v>604</v>
      </c>
      <c r="O202" s="1" t="s">
        <v>52</v>
      </c>
      <c r="P202" s="1" t="s">
        <v>52</v>
      </c>
      <c r="Q202" s="1" t="s">
        <v>582</v>
      </c>
      <c r="R202" s="1" t="s">
        <v>64</v>
      </c>
      <c r="S202" s="1" t="s">
        <v>65</v>
      </c>
      <c r="T202" s="1" t="s">
        <v>65</v>
      </c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1" t="s">
        <v>52</v>
      </c>
      <c r="AS202" s="1" t="s">
        <v>52</v>
      </c>
      <c r="AT202" s="2"/>
      <c r="AU202" s="1" t="s">
        <v>605</v>
      </c>
      <c r="AV202" s="2">
        <v>135</v>
      </c>
    </row>
    <row r="203" spans="1:48" ht="30" customHeight="1">
      <c r="A203" s="15" t="s">
        <v>596</v>
      </c>
      <c r="B203" s="15" t="s">
        <v>2373</v>
      </c>
      <c r="C203" s="15" t="s">
        <v>108</v>
      </c>
      <c r="D203" s="13">
        <v>10</v>
      </c>
      <c r="E203" s="14">
        <v>0</v>
      </c>
      <c r="F203" s="14">
        <f t="shared" si="24"/>
        <v>0</v>
      </c>
      <c r="G203" s="14">
        <v>0</v>
      </c>
      <c r="H203" s="14">
        <f t="shared" si="25"/>
        <v>0</v>
      </c>
      <c r="I203" s="14">
        <v>0</v>
      </c>
      <c r="J203" s="14">
        <f t="shared" si="26"/>
        <v>0</v>
      </c>
      <c r="K203" s="14">
        <f t="shared" si="27"/>
        <v>0</v>
      </c>
      <c r="L203" s="14">
        <f t="shared" si="28"/>
        <v>0</v>
      </c>
      <c r="M203" s="15" t="s">
        <v>606</v>
      </c>
      <c r="N203" s="1" t="s">
        <v>607</v>
      </c>
      <c r="O203" s="1" t="s">
        <v>52</v>
      </c>
      <c r="P203" s="1" t="s">
        <v>52</v>
      </c>
      <c r="Q203" s="1" t="s">
        <v>582</v>
      </c>
      <c r="R203" s="1" t="s">
        <v>64</v>
      </c>
      <c r="S203" s="1" t="s">
        <v>65</v>
      </c>
      <c r="T203" s="1" t="s">
        <v>65</v>
      </c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1" t="s">
        <v>52</v>
      </c>
      <c r="AS203" s="1" t="s">
        <v>52</v>
      </c>
      <c r="AT203" s="2"/>
      <c r="AU203" s="1" t="s">
        <v>608</v>
      </c>
      <c r="AV203" s="2">
        <v>136</v>
      </c>
    </row>
    <row r="204" spans="1:48" ht="30" customHeight="1">
      <c r="A204" s="15" t="s">
        <v>609</v>
      </c>
      <c r="B204" s="15" t="s">
        <v>2374</v>
      </c>
      <c r="C204" s="15" t="s">
        <v>108</v>
      </c>
      <c r="D204" s="13">
        <v>297</v>
      </c>
      <c r="E204" s="14">
        <v>0</v>
      </c>
      <c r="F204" s="14">
        <f t="shared" si="24"/>
        <v>0</v>
      </c>
      <c r="G204" s="14">
        <v>0</v>
      </c>
      <c r="H204" s="14">
        <f t="shared" si="25"/>
        <v>0</v>
      </c>
      <c r="I204" s="14">
        <v>0</v>
      </c>
      <c r="J204" s="14">
        <f t="shared" si="26"/>
        <v>0</v>
      </c>
      <c r="K204" s="14">
        <f t="shared" si="27"/>
        <v>0</v>
      </c>
      <c r="L204" s="14">
        <f t="shared" si="28"/>
        <v>0</v>
      </c>
      <c r="M204" s="15" t="s">
        <v>610</v>
      </c>
      <c r="N204" s="1" t="s">
        <v>611</v>
      </c>
      <c r="O204" s="1" t="s">
        <v>52</v>
      </c>
      <c r="P204" s="1" t="s">
        <v>52</v>
      </c>
      <c r="Q204" s="1" t="s">
        <v>582</v>
      </c>
      <c r="R204" s="1" t="s">
        <v>64</v>
      </c>
      <c r="S204" s="1" t="s">
        <v>65</v>
      </c>
      <c r="T204" s="1" t="s">
        <v>65</v>
      </c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1" t="s">
        <v>52</v>
      </c>
      <c r="AS204" s="1" t="s">
        <v>52</v>
      </c>
      <c r="AT204" s="2"/>
      <c r="AU204" s="1" t="s">
        <v>612</v>
      </c>
      <c r="AV204" s="2">
        <v>142</v>
      </c>
    </row>
    <row r="205" spans="1:48" ht="30" customHeight="1">
      <c r="A205" s="15" t="s">
        <v>609</v>
      </c>
      <c r="B205" s="15" t="s">
        <v>2375</v>
      </c>
      <c r="C205" s="15" t="s">
        <v>108</v>
      </c>
      <c r="D205" s="13">
        <v>22</v>
      </c>
      <c r="E205" s="14">
        <v>0</v>
      </c>
      <c r="F205" s="14">
        <f t="shared" si="24"/>
        <v>0</v>
      </c>
      <c r="G205" s="14">
        <v>0</v>
      </c>
      <c r="H205" s="14">
        <f t="shared" si="25"/>
        <v>0</v>
      </c>
      <c r="I205" s="14">
        <v>0</v>
      </c>
      <c r="J205" s="14">
        <f t="shared" si="26"/>
        <v>0</v>
      </c>
      <c r="K205" s="14">
        <f t="shared" si="27"/>
        <v>0</v>
      </c>
      <c r="L205" s="14">
        <f t="shared" si="28"/>
        <v>0</v>
      </c>
      <c r="M205" s="15" t="s">
        <v>613</v>
      </c>
      <c r="N205" s="1" t="s">
        <v>614</v>
      </c>
      <c r="O205" s="1" t="s">
        <v>52</v>
      </c>
      <c r="P205" s="1" t="s">
        <v>52</v>
      </c>
      <c r="Q205" s="1" t="s">
        <v>582</v>
      </c>
      <c r="R205" s="1" t="s">
        <v>64</v>
      </c>
      <c r="S205" s="1" t="s">
        <v>65</v>
      </c>
      <c r="T205" s="1" t="s">
        <v>65</v>
      </c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1" t="s">
        <v>52</v>
      </c>
      <c r="AS205" s="1" t="s">
        <v>52</v>
      </c>
      <c r="AT205" s="2"/>
      <c r="AU205" s="1" t="s">
        <v>615</v>
      </c>
      <c r="AV205" s="2">
        <v>143</v>
      </c>
    </row>
    <row r="206" spans="1:48" ht="30" customHeight="1">
      <c r="A206" s="15" t="s">
        <v>609</v>
      </c>
      <c r="B206" s="15" t="s">
        <v>2369</v>
      </c>
      <c r="C206" s="15" t="s">
        <v>108</v>
      </c>
      <c r="D206" s="13">
        <v>41</v>
      </c>
      <c r="E206" s="14">
        <v>0</v>
      </c>
      <c r="F206" s="14">
        <f t="shared" si="24"/>
        <v>0</v>
      </c>
      <c r="G206" s="14">
        <v>0</v>
      </c>
      <c r="H206" s="14">
        <f t="shared" si="25"/>
        <v>0</v>
      </c>
      <c r="I206" s="14">
        <v>0</v>
      </c>
      <c r="J206" s="14">
        <f t="shared" si="26"/>
        <v>0</v>
      </c>
      <c r="K206" s="14">
        <f t="shared" si="27"/>
        <v>0</v>
      </c>
      <c r="L206" s="14">
        <f t="shared" si="28"/>
        <v>0</v>
      </c>
      <c r="M206" s="15" t="s">
        <v>616</v>
      </c>
      <c r="N206" s="1" t="s">
        <v>617</v>
      </c>
      <c r="O206" s="1" t="s">
        <v>52</v>
      </c>
      <c r="P206" s="1" t="s">
        <v>52</v>
      </c>
      <c r="Q206" s="1" t="s">
        <v>582</v>
      </c>
      <c r="R206" s="1" t="s">
        <v>64</v>
      </c>
      <c r="S206" s="1" t="s">
        <v>65</v>
      </c>
      <c r="T206" s="1" t="s">
        <v>65</v>
      </c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1" t="s">
        <v>52</v>
      </c>
      <c r="AS206" s="1" t="s">
        <v>52</v>
      </c>
      <c r="AT206" s="2"/>
      <c r="AU206" s="1" t="s">
        <v>618</v>
      </c>
      <c r="AV206" s="2">
        <v>144</v>
      </c>
    </row>
    <row r="207" spans="1:48" ht="30" customHeight="1">
      <c r="A207" s="15" t="s">
        <v>619</v>
      </c>
      <c r="B207" s="15" t="s">
        <v>2376</v>
      </c>
      <c r="C207" s="15" t="s">
        <v>108</v>
      </c>
      <c r="D207" s="13">
        <v>20</v>
      </c>
      <c r="E207" s="14">
        <v>0</v>
      </c>
      <c r="F207" s="14">
        <f t="shared" si="24"/>
        <v>0</v>
      </c>
      <c r="G207" s="14">
        <v>0</v>
      </c>
      <c r="H207" s="14">
        <f t="shared" si="25"/>
        <v>0</v>
      </c>
      <c r="I207" s="14">
        <v>0</v>
      </c>
      <c r="J207" s="14">
        <f t="shared" si="26"/>
        <v>0</v>
      </c>
      <c r="K207" s="14">
        <f t="shared" si="27"/>
        <v>0</v>
      </c>
      <c r="L207" s="14">
        <f t="shared" si="28"/>
        <v>0</v>
      </c>
      <c r="M207" s="15" t="s">
        <v>620</v>
      </c>
      <c r="N207" s="1" t="s">
        <v>621</v>
      </c>
      <c r="O207" s="1" t="s">
        <v>52</v>
      </c>
      <c r="P207" s="1" t="s">
        <v>52</v>
      </c>
      <c r="Q207" s="1" t="s">
        <v>582</v>
      </c>
      <c r="R207" s="1" t="s">
        <v>64</v>
      </c>
      <c r="S207" s="1" t="s">
        <v>65</v>
      </c>
      <c r="T207" s="1" t="s">
        <v>65</v>
      </c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1" t="s">
        <v>52</v>
      </c>
      <c r="AS207" s="1" t="s">
        <v>52</v>
      </c>
      <c r="AT207" s="2"/>
      <c r="AU207" s="1" t="s">
        <v>622</v>
      </c>
      <c r="AV207" s="2">
        <v>145</v>
      </c>
    </row>
    <row r="208" spans="1:48" ht="30" customHeight="1">
      <c r="A208" s="15" t="s">
        <v>623</v>
      </c>
      <c r="B208" s="15" t="s">
        <v>2377</v>
      </c>
      <c r="C208" s="15" t="s">
        <v>79</v>
      </c>
      <c r="D208" s="13">
        <v>31</v>
      </c>
      <c r="E208" s="14">
        <v>0</v>
      </c>
      <c r="F208" s="14">
        <f t="shared" si="24"/>
        <v>0</v>
      </c>
      <c r="G208" s="14">
        <v>0</v>
      </c>
      <c r="H208" s="14">
        <f t="shared" si="25"/>
        <v>0</v>
      </c>
      <c r="I208" s="14">
        <v>0</v>
      </c>
      <c r="J208" s="14">
        <f t="shared" si="26"/>
        <v>0</v>
      </c>
      <c r="K208" s="14">
        <f t="shared" si="27"/>
        <v>0</v>
      </c>
      <c r="L208" s="14">
        <f t="shared" si="28"/>
        <v>0</v>
      </c>
      <c r="M208" s="15" t="s">
        <v>624</v>
      </c>
      <c r="N208" s="1" t="s">
        <v>625</v>
      </c>
      <c r="O208" s="1" t="s">
        <v>52</v>
      </c>
      <c r="P208" s="1" t="s">
        <v>52</v>
      </c>
      <c r="Q208" s="1" t="s">
        <v>582</v>
      </c>
      <c r="R208" s="1" t="s">
        <v>64</v>
      </c>
      <c r="S208" s="1" t="s">
        <v>65</v>
      </c>
      <c r="T208" s="1" t="s">
        <v>65</v>
      </c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1" t="s">
        <v>52</v>
      </c>
      <c r="AS208" s="1" t="s">
        <v>52</v>
      </c>
      <c r="AT208" s="2"/>
      <c r="AU208" s="1" t="s">
        <v>626</v>
      </c>
      <c r="AV208" s="2">
        <v>492</v>
      </c>
    </row>
    <row r="209" spans="1:48" ht="30" customHeight="1">
      <c r="A209" s="15" t="s">
        <v>627</v>
      </c>
      <c r="B209" s="15" t="s">
        <v>2378</v>
      </c>
      <c r="C209" s="15" t="s">
        <v>79</v>
      </c>
      <c r="D209" s="13">
        <v>110</v>
      </c>
      <c r="E209" s="14">
        <v>0</v>
      </c>
      <c r="F209" s="14">
        <f t="shared" si="24"/>
        <v>0</v>
      </c>
      <c r="G209" s="14">
        <v>0</v>
      </c>
      <c r="H209" s="14">
        <f t="shared" si="25"/>
        <v>0</v>
      </c>
      <c r="I209" s="14">
        <v>0</v>
      </c>
      <c r="J209" s="14">
        <f t="shared" si="26"/>
        <v>0</v>
      </c>
      <c r="K209" s="14">
        <f t="shared" si="27"/>
        <v>0</v>
      </c>
      <c r="L209" s="14">
        <f t="shared" si="28"/>
        <v>0</v>
      </c>
      <c r="M209" s="15" t="s">
        <v>628</v>
      </c>
      <c r="N209" s="1" t="s">
        <v>629</v>
      </c>
      <c r="O209" s="1" t="s">
        <v>52</v>
      </c>
      <c r="P209" s="1" t="s">
        <v>52</v>
      </c>
      <c r="Q209" s="1" t="s">
        <v>582</v>
      </c>
      <c r="R209" s="1" t="s">
        <v>64</v>
      </c>
      <c r="S209" s="1" t="s">
        <v>65</v>
      </c>
      <c r="T209" s="1" t="s">
        <v>65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1" t="s">
        <v>52</v>
      </c>
      <c r="AS209" s="1" t="s">
        <v>52</v>
      </c>
      <c r="AT209" s="2"/>
      <c r="AU209" s="1" t="s">
        <v>630</v>
      </c>
      <c r="AV209" s="2">
        <v>493</v>
      </c>
    </row>
    <row r="210" spans="1:48" ht="30" customHeight="1">
      <c r="A210" s="15" t="s">
        <v>631</v>
      </c>
      <c r="B210" s="15" t="s">
        <v>2379</v>
      </c>
      <c r="C210" s="15" t="s">
        <v>79</v>
      </c>
      <c r="D210" s="13">
        <v>37</v>
      </c>
      <c r="E210" s="14">
        <v>0</v>
      </c>
      <c r="F210" s="14">
        <f t="shared" si="24"/>
        <v>0</v>
      </c>
      <c r="G210" s="14">
        <v>0</v>
      </c>
      <c r="H210" s="14">
        <f t="shared" si="25"/>
        <v>0</v>
      </c>
      <c r="I210" s="14">
        <v>0</v>
      </c>
      <c r="J210" s="14">
        <f t="shared" si="26"/>
        <v>0</v>
      </c>
      <c r="K210" s="14">
        <f t="shared" si="27"/>
        <v>0</v>
      </c>
      <c r="L210" s="14">
        <f t="shared" si="28"/>
        <v>0</v>
      </c>
      <c r="M210" s="15" t="s">
        <v>632</v>
      </c>
      <c r="N210" s="1" t="s">
        <v>633</v>
      </c>
      <c r="O210" s="1" t="s">
        <v>52</v>
      </c>
      <c r="P210" s="1" t="s">
        <v>52</v>
      </c>
      <c r="Q210" s="1" t="s">
        <v>582</v>
      </c>
      <c r="R210" s="1" t="s">
        <v>64</v>
      </c>
      <c r="S210" s="1" t="s">
        <v>65</v>
      </c>
      <c r="T210" s="1" t="s">
        <v>65</v>
      </c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1" t="s">
        <v>52</v>
      </c>
      <c r="AS210" s="1" t="s">
        <v>52</v>
      </c>
      <c r="AT210" s="2"/>
      <c r="AU210" s="1" t="s">
        <v>634</v>
      </c>
      <c r="AV210" s="2">
        <v>494</v>
      </c>
    </row>
    <row r="211" spans="1:48" ht="30" customHeight="1">
      <c r="A211" s="15" t="s">
        <v>631</v>
      </c>
      <c r="B211" s="15" t="s">
        <v>2380</v>
      </c>
      <c r="C211" s="15" t="s">
        <v>79</v>
      </c>
      <c r="D211" s="13">
        <v>9</v>
      </c>
      <c r="E211" s="14">
        <v>0</v>
      </c>
      <c r="F211" s="14">
        <f t="shared" si="24"/>
        <v>0</v>
      </c>
      <c r="G211" s="14">
        <v>0</v>
      </c>
      <c r="H211" s="14">
        <f t="shared" si="25"/>
        <v>0</v>
      </c>
      <c r="I211" s="14">
        <v>0</v>
      </c>
      <c r="J211" s="14">
        <f t="shared" si="26"/>
        <v>0</v>
      </c>
      <c r="K211" s="14">
        <f t="shared" si="27"/>
        <v>0</v>
      </c>
      <c r="L211" s="14">
        <f t="shared" si="28"/>
        <v>0</v>
      </c>
      <c r="M211" s="15" t="s">
        <v>635</v>
      </c>
      <c r="N211" s="1" t="s">
        <v>636</v>
      </c>
      <c r="O211" s="1" t="s">
        <v>52</v>
      </c>
      <c r="P211" s="1" t="s">
        <v>52</v>
      </c>
      <c r="Q211" s="1" t="s">
        <v>582</v>
      </c>
      <c r="R211" s="1" t="s">
        <v>64</v>
      </c>
      <c r="S211" s="1" t="s">
        <v>65</v>
      </c>
      <c r="T211" s="1" t="s">
        <v>65</v>
      </c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1" t="s">
        <v>52</v>
      </c>
      <c r="AS211" s="1" t="s">
        <v>52</v>
      </c>
      <c r="AT211" s="2"/>
      <c r="AU211" s="1" t="s">
        <v>637</v>
      </c>
      <c r="AV211" s="2">
        <v>495</v>
      </c>
    </row>
    <row r="212" spans="1:48" ht="30" customHeight="1">
      <c r="A212" s="15" t="s">
        <v>638</v>
      </c>
      <c r="B212" s="15" t="s">
        <v>2381</v>
      </c>
      <c r="C212" s="15" t="s">
        <v>79</v>
      </c>
      <c r="D212" s="13">
        <v>19</v>
      </c>
      <c r="E212" s="14">
        <v>0</v>
      </c>
      <c r="F212" s="14">
        <f t="shared" si="24"/>
        <v>0</v>
      </c>
      <c r="G212" s="14">
        <v>0</v>
      </c>
      <c r="H212" s="14">
        <f t="shared" si="25"/>
        <v>0</v>
      </c>
      <c r="I212" s="14">
        <v>0</v>
      </c>
      <c r="J212" s="14">
        <f t="shared" si="26"/>
        <v>0</v>
      </c>
      <c r="K212" s="14">
        <f t="shared" si="27"/>
        <v>0</v>
      </c>
      <c r="L212" s="14">
        <f t="shared" si="28"/>
        <v>0</v>
      </c>
      <c r="M212" s="15" t="s">
        <v>639</v>
      </c>
      <c r="N212" s="1" t="s">
        <v>640</v>
      </c>
      <c r="O212" s="1" t="s">
        <v>52</v>
      </c>
      <c r="P212" s="1" t="s">
        <v>52</v>
      </c>
      <c r="Q212" s="1" t="s">
        <v>582</v>
      </c>
      <c r="R212" s="1" t="s">
        <v>64</v>
      </c>
      <c r="S212" s="1" t="s">
        <v>65</v>
      </c>
      <c r="T212" s="1" t="s">
        <v>65</v>
      </c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1" t="s">
        <v>52</v>
      </c>
      <c r="AS212" s="1" t="s">
        <v>52</v>
      </c>
      <c r="AT212" s="2"/>
      <c r="AU212" s="1" t="s">
        <v>641</v>
      </c>
      <c r="AV212" s="2">
        <v>496</v>
      </c>
    </row>
    <row r="213" spans="1:48" ht="30" customHeight="1">
      <c r="A213" s="15" t="s">
        <v>642</v>
      </c>
      <c r="B213" s="15" t="s">
        <v>2382</v>
      </c>
      <c r="C213" s="15" t="s">
        <v>61</v>
      </c>
      <c r="D213" s="13">
        <v>2</v>
      </c>
      <c r="E213" s="14">
        <v>0</v>
      </c>
      <c r="F213" s="14">
        <f t="shared" si="24"/>
        <v>0</v>
      </c>
      <c r="G213" s="14">
        <v>0</v>
      </c>
      <c r="H213" s="14">
        <f t="shared" si="25"/>
        <v>0</v>
      </c>
      <c r="I213" s="14">
        <v>0</v>
      </c>
      <c r="J213" s="14">
        <f t="shared" si="26"/>
        <v>0</v>
      </c>
      <c r="K213" s="14">
        <f t="shared" si="27"/>
        <v>0</v>
      </c>
      <c r="L213" s="14">
        <f t="shared" si="28"/>
        <v>0</v>
      </c>
      <c r="M213" s="15" t="s">
        <v>643</v>
      </c>
      <c r="N213" s="1" t="s">
        <v>644</v>
      </c>
      <c r="O213" s="1" t="s">
        <v>52</v>
      </c>
      <c r="P213" s="1" t="s">
        <v>52</v>
      </c>
      <c r="Q213" s="1" t="s">
        <v>582</v>
      </c>
      <c r="R213" s="1" t="s">
        <v>64</v>
      </c>
      <c r="S213" s="1" t="s">
        <v>65</v>
      </c>
      <c r="T213" s="1" t="s">
        <v>65</v>
      </c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1" t="s">
        <v>52</v>
      </c>
      <c r="AS213" s="1" t="s">
        <v>52</v>
      </c>
      <c r="AT213" s="2"/>
      <c r="AU213" s="1" t="s">
        <v>645</v>
      </c>
      <c r="AV213" s="2">
        <v>735</v>
      </c>
    </row>
    <row r="214" spans="1:48" ht="30" customHeight="1">
      <c r="A214" s="15" t="s">
        <v>642</v>
      </c>
      <c r="B214" s="15" t="s">
        <v>2383</v>
      </c>
      <c r="C214" s="15" t="s">
        <v>61</v>
      </c>
      <c r="D214" s="13">
        <v>2</v>
      </c>
      <c r="E214" s="14">
        <v>0</v>
      </c>
      <c r="F214" s="14">
        <f t="shared" si="24"/>
        <v>0</v>
      </c>
      <c r="G214" s="14">
        <v>0</v>
      </c>
      <c r="H214" s="14">
        <f t="shared" si="25"/>
        <v>0</v>
      </c>
      <c r="I214" s="14">
        <v>0</v>
      </c>
      <c r="J214" s="14">
        <f t="shared" si="26"/>
        <v>0</v>
      </c>
      <c r="K214" s="14">
        <f t="shared" si="27"/>
        <v>0</v>
      </c>
      <c r="L214" s="14">
        <f t="shared" si="28"/>
        <v>0</v>
      </c>
      <c r="M214" s="15" t="s">
        <v>646</v>
      </c>
      <c r="N214" s="1" t="s">
        <v>647</v>
      </c>
      <c r="O214" s="1" t="s">
        <v>52</v>
      </c>
      <c r="P214" s="1" t="s">
        <v>52</v>
      </c>
      <c r="Q214" s="1" t="s">
        <v>582</v>
      </c>
      <c r="R214" s="1" t="s">
        <v>64</v>
      </c>
      <c r="S214" s="1" t="s">
        <v>65</v>
      </c>
      <c r="T214" s="1" t="s">
        <v>65</v>
      </c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1" t="s">
        <v>52</v>
      </c>
      <c r="AS214" s="1" t="s">
        <v>52</v>
      </c>
      <c r="AT214" s="2"/>
      <c r="AU214" s="1" t="s">
        <v>648</v>
      </c>
      <c r="AV214" s="2">
        <v>736</v>
      </c>
    </row>
    <row r="215" spans="1:48" ht="30" customHeight="1">
      <c r="A215" s="15" t="s">
        <v>642</v>
      </c>
      <c r="B215" s="15" t="s">
        <v>2384</v>
      </c>
      <c r="C215" s="15" t="s">
        <v>61</v>
      </c>
      <c r="D215" s="13">
        <v>2</v>
      </c>
      <c r="E215" s="14">
        <v>0</v>
      </c>
      <c r="F215" s="14">
        <f t="shared" si="24"/>
        <v>0</v>
      </c>
      <c r="G215" s="14">
        <v>0</v>
      </c>
      <c r="H215" s="14">
        <f t="shared" si="25"/>
        <v>0</v>
      </c>
      <c r="I215" s="14">
        <v>0</v>
      </c>
      <c r="J215" s="14">
        <f t="shared" si="26"/>
        <v>0</v>
      </c>
      <c r="K215" s="14">
        <f t="shared" si="27"/>
        <v>0</v>
      </c>
      <c r="L215" s="14">
        <f t="shared" si="28"/>
        <v>0</v>
      </c>
      <c r="M215" s="15" t="s">
        <v>649</v>
      </c>
      <c r="N215" s="1" t="s">
        <v>650</v>
      </c>
      <c r="O215" s="1" t="s">
        <v>52</v>
      </c>
      <c r="P215" s="1" t="s">
        <v>52</v>
      </c>
      <c r="Q215" s="1" t="s">
        <v>582</v>
      </c>
      <c r="R215" s="1" t="s">
        <v>64</v>
      </c>
      <c r="S215" s="1" t="s">
        <v>65</v>
      </c>
      <c r="T215" s="1" t="s">
        <v>65</v>
      </c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1" t="s">
        <v>52</v>
      </c>
      <c r="AS215" s="1" t="s">
        <v>52</v>
      </c>
      <c r="AT215" s="2"/>
      <c r="AU215" s="1" t="s">
        <v>651</v>
      </c>
      <c r="AV215" s="2">
        <v>737</v>
      </c>
    </row>
    <row r="216" spans="1:48" ht="30" customHeight="1">
      <c r="A216" s="15" t="s">
        <v>642</v>
      </c>
      <c r="B216" s="15" t="s">
        <v>2385</v>
      </c>
      <c r="C216" s="15" t="s">
        <v>61</v>
      </c>
      <c r="D216" s="13">
        <v>2</v>
      </c>
      <c r="E216" s="14">
        <v>0</v>
      </c>
      <c r="F216" s="14">
        <f t="shared" si="24"/>
        <v>0</v>
      </c>
      <c r="G216" s="14">
        <v>0</v>
      </c>
      <c r="H216" s="14">
        <f t="shared" si="25"/>
        <v>0</v>
      </c>
      <c r="I216" s="14">
        <v>0</v>
      </c>
      <c r="J216" s="14">
        <f t="shared" si="26"/>
        <v>0</v>
      </c>
      <c r="K216" s="14">
        <f t="shared" si="27"/>
        <v>0</v>
      </c>
      <c r="L216" s="14">
        <f t="shared" si="28"/>
        <v>0</v>
      </c>
      <c r="M216" s="15" t="s">
        <v>652</v>
      </c>
      <c r="N216" s="1" t="s">
        <v>653</v>
      </c>
      <c r="O216" s="1" t="s">
        <v>52</v>
      </c>
      <c r="P216" s="1" t="s">
        <v>52</v>
      </c>
      <c r="Q216" s="1" t="s">
        <v>582</v>
      </c>
      <c r="R216" s="1" t="s">
        <v>64</v>
      </c>
      <c r="S216" s="1" t="s">
        <v>65</v>
      </c>
      <c r="T216" s="1" t="s">
        <v>65</v>
      </c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1" t="s">
        <v>52</v>
      </c>
      <c r="AS216" s="1" t="s">
        <v>52</v>
      </c>
      <c r="AT216" s="2"/>
      <c r="AU216" s="1" t="s">
        <v>654</v>
      </c>
      <c r="AV216" s="2">
        <v>738</v>
      </c>
    </row>
    <row r="217" spans="1:48" ht="30" customHeight="1">
      <c r="A217" s="15" t="s">
        <v>655</v>
      </c>
      <c r="B217" s="15" t="s">
        <v>656</v>
      </c>
      <c r="C217" s="15" t="s">
        <v>79</v>
      </c>
      <c r="D217" s="13">
        <v>34</v>
      </c>
      <c r="E217" s="14">
        <v>0</v>
      </c>
      <c r="F217" s="14">
        <f t="shared" si="24"/>
        <v>0</v>
      </c>
      <c r="G217" s="14">
        <v>0</v>
      </c>
      <c r="H217" s="14">
        <f t="shared" si="25"/>
        <v>0</v>
      </c>
      <c r="I217" s="14">
        <v>0</v>
      </c>
      <c r="J217" s="14">
        <f t="shared" si="26"/>
        <v>0</v>
      </c>
      <c r="K217" s="14">
        <f t="shared" si="27"/>
        <v>0</v>
      </c>
      <c r="L217" s="14">
        <f t="shared" si="28"/>
        <v>0</v>
      </c>
      <c r="M217" s="15" t="s">
        <v>657</v>
      </c>
      <c r="N217" s="1" t="s">
        <v>658</v>
      </c>
      <c r="O217" s="1" t="s">
        <v>52</v>
      </c>
      <c r="P217" s="1" t="s">
        <v>52</v>
      </c>
      <c r="Q217" s="1" t="s">
        <v>582</v>
      </c>
      <c r="R217" s="1" t="s">
        <v>64</v>
      </c>
      <c r="S217" s="1" t="s">
        <v>65</v>
      </c>
      <c r="T217" s="1" t="s">
        <v>65</v>
      </c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1" t="s">
        <v>52</v>
      </c>
      <c r="AS217" s="1" t="s">
        <v>52</v>
      </c>
      <c r="AT217" s="2"/>
      <c r="AU217" s="1" t="s">
        <v>659</v>
      </c>
      <c r="AV217" s="2">
        <v>152</v>
      </c>
    </row>
    <row r="218" spans="1:48" ht="30" customHeight="1">
      <c r="A218" s="15" t="s">
        <v>660</v>
      </c>
      <c r="B218" s="15" t="s">
        <v>661</v>
      </c>
      <c r="C218" s="15" t="s">
        <v>79</v>
      </c>
      <c r="D218" s="13">
        <v>3</v>
      </c>
      <c r="E218" s="14">
        <v>0</v>
      </c>
      <c r="F218" s="14">
        <f t="shared" si="24"/>
        <v>0</v>
      </c>
      <c r="G218" s="14">
        <v>0</v>
      </c>
      <c r="H218" s="14">
        <f t="shared" si="25"/>
        <v>0</v>
      </c>
      <c r="I218" s="14">
        <v>0</v>
      </c>
      <c r="J218" s="14">
        <f t="shared" si="26"/>
        <v>0</v>
      </c>
      <c r="K218" s="14">
        <f t="shared" si="27"/>
        <v>0</v>
      </c>
      <c r="L218" s="14">
        <f t="shared" si="28"/>
        <v>0</v>
      </c>
      <c r="M218" s="15" t="s">
        <v>662</v>
      </c>
      <c r="N218" s="1" t="s">
        <v>663</v>
      </c>
      <c r="O218" s="1" t="s">
        <v>52</v>
      </c>
      <c r="P218" s="1" t="s">
        <v>52</v>
      </c>
      <c r="Q218" s="1" t="s">
        <v>582</v>
      </c>
      <c r="R218" s="1" t="s">
        <v>64</v>
      </c>
      <c r="S218" s="1" t="s">
        <v>65</v>
      </c>
      <c r="T218" s="1" t="s">
        <v>65</v>
      </c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1" t="s">
        <v>52</v>
      </c>
      <c r="AS218" s="1" t="s">
        <v>52</v>
      </c>
      <c r="AT218" s="2"/>
      <c r="AU218" s="1" t="s">
        <v>664</v>
      </c>
      <c r="AV218" s="2">
        <v>153</v>
      </c>
    </row>
    <row r="219" spans="1:48" ht="30" customHeight="1">
      <c r="A219" s="15" t="s">
        <v>665</v>
      </c>
      <c r="B219" s="15" t="s">
        <v>2386</v>
      </c>
      <c r="C219" s="15" t="s">
        <v>79</v>
      </c>
      <c r="D219" s="13">
        <v>7</v>
      </c>
      <c r="E219" s="14">
        <v>0</v>
      </c>
      <c r="F219" s="14">
        <f t="shared" si="24"/>
        <v>0</v>
      </c>
      <c r="G219" s="14">
        <v>0</v>
      </c>
      <c r="H219" s="14">
        <f t="shared" si="25"/>
        <v>0</v>
      </c>
      <c r="I219" s="14">
        <v>0</v>
      </c>
      <c r="J219" s="14">
        <f t="shared" si="26"/>
        <v>0</v>
      </c>
      <c r="K219" s="14">
        <f t="shared" si="27"/>
        <v>0</v>
      </c>
      <c r="L219" s="14">
        <f t="shared" si="28"/>
        <v>0</v>
      </c>
      <c r="M219" s="15" t="s">
        <v>666</v>
      </c>
      <c r="N219" s="1" t="s">
        <v>667</v>
      </c>
      <c r="O219" s="1" t="s">
        <v>52</v>
      </c>
      <c r="P219" s="1" t="s">
        <v>52</v>
      </c>
      <c r="Q219" s="1" t="s">
        <v>582</v>
      </c>
      <c r="R219" s="1" t="s">
        <v>64</v>
      </c>
      <c r="S219" s="1" t="s">
        <v>65</v>
      </c>
      <c r="T219" s="1" t="s">
        <v>65</v>
      </c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1" t="s">
        <v>52</v>
      </c>
      <c r="AS219" s="1" t="s">
        <v>52</v>
      </c>
      <c r="AT219" s="2"/>
      <c r="AU219" s="1" t="s">
        <v>668</v>
      </c>
      <c r="AV219" s="2">
        <v>154</v>
      </c>
    </row>
    <row r="220" spans="1:48" ht="30" customHeight="1">
      <c r="A220" s="15" t="s">
        <v>665</v>
      </c>
      <c r="B220" s="15" t="s">
        <v>2387</v>
      </c>
      <c r="C220" s="15" t="s">
        <v>79</v>
      </c>
      <c r="D220" s="13">
        <v>21</v>
      </c>
      <c r="E220" s="14">
        <v>0</v>
      </c>
      <c r="F220" s="14">
        <f t="shared" si="24"/>
        <v>0</v>
      </c>
      <c r="G220" s="14">
        <v>0</v>
      </c>
      <c r="H220" s="14">
        <f t="shared" si="25"/>
        <v>0</v>
      </c>
      <c r="I220" s="14">
        <v>0</v>
      </c>
      <c r="J220" s="14">
        <f t="shared" si="26"/>
        <v>0</v>
      </c>
      <c r="K220" s="14">
        <f t="shared" si="27"/>
        <v>0</v>
      </c>
      <c r="L220" s="14">
        <f t="shared" si="28"/>
        <v>0</v>
      </c>
      <c r="M220" s="15" t="s">
        <v>669</v>
      </c>
      <c r="N220" s="1" t="s">
        <v>670</v>
      </c>
      <c r="O220" s="1" t="s">
        <v>52</v>
      </c>
      <c r="P220" s="1" t="s">
        <v>52</v>
      </c>
      <c r="Q220" s="1" t="s">
        <v>582</v>
      </c>
      <c r="R220" s="1" t="s">
        <v>64</v>
      </c>
      <c r="S220" s="1" t="s">
        <v>65</v>
      </c>
      <c r="T220" s="1" t="s">
        <v>65</v>
      </c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1" t="s">
        <v>52</v>
      </c>
      <c r="AS220" s="1" t="s">
        <v>52</v>
      </c>
      <c r="AT220" s="2"/>
      <c r="AU220" s="1" t="s">
        <v>671</v>
      </c>
      <c r="AV220" s="2">
        <v>497</v>
      </c>
    </row>
    <row r="221" spans="1:48" ht="30" customHeight="1">
      <c r="A221" s="15" t="s">
        <v>665</v>
      </c>
      <c r="B221" s="15" t="s">
        <v>2388</v>
      </c>
      <c r="C221" s="15" t="s">
        <v>79</v>
      </c>
      <c r="D221" s="13">
        <v>2</v>
      </c>
      <c r="E221" s="14">
        <v>0</v>
      </c>
      <c r="F221" s="14">
        <f t="shared" si="24"/>
        <v>0</v>
      </c>
      <c r="G221" s="14">
        <v>0</v>
      </c>
      <c r="H221" s="14">
        <f t="shared" si="25"/>
        <v>0</v>
      </c>
      <c r="I221" s="14">
        <v>0</v>
      </c>
      <c r="J221" s="14">
        <f t="shared" si="26"/>
        <v>0</v>
      </c>
      <c r="K221" s="14">
        <f t="shared" si="27"/>
        <v>0</v>
      </c>
      <c r="L221" s="14">
        <f t="shared" si="28"/>
        <v>0</v>
      </c>
      <c r="M221" s="15" t="s">
        <v>672</v>
      </c>
      <c r="N221" s="1" t="s">
        <v>673</v>
      </c>
      <c r="O221" s="1" t="s">
        <v>52</v>
      </c>
      <c r="P221" s="1" t="s">
        <v>52</v>
      </c>
      <c r="Q221" s="1" t="s">
        <v>582</v>
      </c>
      <c r="R221" s="1" t="s">
        <v>64</v>
      </c>
      <c r="S221" s="1" t="s">
        <v>65</v>
      </c>
      <c r="T221" s="1" t="s">
        <v>65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52</v>
      </c>
      <c r="AS221" s="1" t="s">
        <v>52</v>
      </c>
      <c r="AT221" s="2"/>
      <c r="AU221" s="1" t="s">
        <v>674</v>
      </c>
      <c r="AV221" s="2">
        <v>156</v>
      </c>
    </row>
    <row r="222" spans="1:48" ht="30" customHeight="1">
      <c r="A222" s="15" t="s">
        <v>675</v>
      </c>
      <c r="B222" s="15" t="s">
        <v>2389</v>
      </c>
      <c r="C222" s="15" t="s">
        <v>79</v>
      </c>
      <c r="D222" s="13">
        <v>3</v>
      </c>
      <c r="E222" s="14">
        <v>0</v>
      </c>
      <c r="F222" s="14">
        <f t="shared" si="24"/>
        <v>0</v>
      </c>
      <c r="G222" s="14">
        <v>0</v>
      </c>
      <c r="H222" s="14">
        <f t="shared" si="25"/>
        <v>0</v>
      </c>
      <c r="I222" s="14">
        <v>0</v>
      </c>
      <c r="J222" s="14">
        <f t="shared" si="26"/>
        <v>0</v>
      </c>
      <c r="K222" s="14">
        <f t="shared" si="27"/>
        <v>0</v>
      </c>
      <c r="L222" s="14">
        <f t="shared" si="28"/>
        <v>0</v>
      </c>
      <c r="M222" s="15" t="s">
        <v>676</v>
      </c>
      <c r="N222" s="1" t="s">
        <v>677</v>
      </c>
      <c r="O222" s="1" t="s">
        <v>52</v>
      </c>
      <c r="P222" s="1" t="s">
        <v>52</v>
      </c>
      <c r="Q222" s="1" t="s">
        <v>582</v>
      </c>
      <c r="R222" s="1" t="s">
        <v>64</v>
      </c>
      <c r="S222" s="1" t="s">
        <v>65</v>
      </c>
      <c r="T222" s="1" t="s">
        <v>65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52</v>
      </c>
      <c r="AS222" s="1" t="s">
        <v>52</v>
      </c>
      <c r="AT222" s="2"/>
      <c r="AU222" s="1" t="s">
        <v>678</v>
      </c>
      <c r="AV222" s="2">
        <v>157</v>
      </c>
    </row>
    <row r="223" spans="1:48" ht="30" customHeight="1">
      <c r="A223" s="15" t="s">
        <v>679</v>
      </c>
      <c r="B223" s="15" t="s">
        <v>2390</v>
      </c>
      <c r="C223" s="15" t="s">
        <v>79</v>
      </c>
      <c r="D223" s="13">
        <v>41</v>
      </c>
      <c r="E223" s="14">
        <v>0</v>
      </c>
      <c r="F223" s="14">
        <f t="shared" si="24"/>
        <v>0</v>
      </c>
      <c r="G223" s="14">
        <v>0</v>
      </c>
      <c r="H223" s="14">
        <f t="shared" si="25"/>
        <v>0</v>
      </c>
      <c r="I223" s="14">
        <v>0</v>
      </c>
      <c r="J223" s="14">
        <f t="shared" si="26"/>
        <v>0</v>
      </c>
      <c r="K223" s="14">
        <f t="shared" si="27"/>
        <v>0</v>
      </c>
      <c r="L223" s="14">
        <f t="shared" si="28"/>
        <v>0</v>
      </c>
      <c r="M223" s="15" t="s">
        <v>680</v>
      </c>
      <c r="N223" s="1" t="s">
        <v>681</v>
      </c>
      <c r="O223" s="1" t="s">
        <v>52</v>
      </c>
      <c r="P223" s="1" t="s">
        <v>52</v>
      </c>
      <c r="Q223" s="1" t="s">
        <v>582</v>
      </c>
      <c r="R223" s="1" t="s">
        <v>64</v>
      </c>
      <c r="S223" s="1" t="s">
        <v>65</v>
      </c>
      <c r="T223" s="1" t="s">
        <v>65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52</v>
      </c>
      <c r="AS223" s="1" t="s">
        <v>52</v>
      </c>
      <c r="AT223" s="2"/>
      <c r="AU223" s="1" t="s">
        <v>682</v>
      </c>
      <c r="AV223" s="2">
        <v>498</v>
      </c>
    </row>
    <row r="224" spans="1:48" ht="30" customHeight="1">
      <c r="A224" s="15" t="s">
        <v>683</v>
      </c>
      <c r="B224" s="15" t="s">
        <v>2391</v>
      </c>
      <c r="C224" s="15" t="s">
        <v>79</v>
      </c>
      <c r="D224" s="13">
        <v>66</v>
      </c>
      <c r="E224" s="14">
        <v>0</v>
      </c>
      <c r="F224" s="14">
        <f t="shared" si="24"/>
        <v>0</v>
      </c>
      <c r="G224" s="14">
        <v>0</v>
      </c>
      <c r="H224" s="14">
        <f t="shared" si="25"/>
        <v>0</v>
      </c>
      <c r="I224" s="14">
        <v>0</v>
      </c>
      <c r="J224" s="14">
        <f t="shared" si="26"/>
        <v>0</v>
      </c>
      <c r="K224" s="14">
        <f t="shared" si="27"/>
        <v>0</v>
      </c>
      <c r="L224" s="14">
        <f t="shared" si="28"/>
        <v>0</v>
      </c>
      <c r="M224" s="15" t="s">
        <v>684</v>
      </c>
      <c r="N224" s="1" t="s">
        <v>685</v>
      </c>
      <c r="O224" s="1" t="s">
        <v>52</v>
      </c>
      <c r="P224" s="1" t="s">
        <v>52</v>
      </c>
      <c r="Q224" s="1" t="s">
        <v>582</v>
      </c>
      <c r="R224" s="1" t="s">
        <v>64</v>
      </c>
      <c r="S224" s="1" t="s">
        <v>65</v>
      </c>
      <c r="T224" s="1" t="s">
        <v>65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1" t="s">
        <v>52</v>
      </c>
      <c r="AS224" s="1" t="s">
        <v>52</v>
      </c>
      <c r="AT224" s="2"/>
      <c r="AU224" s="1" t="s">
        <v>686</v>
      </c>
      <c r="AV224" s="2">
        <v>499</v>
      </c>
    </row>
    <row r="225" spans="1:48" ht="30" customHeight="1">
      <c r="A225" s="15" t="s">
        <v>683</v>
      </c>
      <c r="B225" s="15" t="s">
        <v>2392</v>
      </c>
      <c r="C225" s="15" t="s">
        <v>79</v>
      </c>
      <c r="D225" s="13">
        <v>276</v>
      </c>
      <c r="E225" s="14">
        <v>0</v>
      </c>
      <c r="F225" s="14">
        <f t="shared" si="24"/>
        <v>0</v>
      </c>
      <c r="G225" s="14">
        <v>0</v>
      </c>
      <c r="H225" s="14">
        <f t="shared" si="25"/>
        <v>0</v>
      </c>
      <c r="I225" s="14">
        <v>0</v>
      </c>
      <c r="J225" s="14">
        <f t="shared" si="26"/>
        <v>0</v>
      </c>
      <c r="K225" s="14">
        <f t="shared" si="27"/>
        <v>0</v>
      </c>
      <c r="L225" s="14">
        <f t="shared" si="28"/>
        <v>0</v>
      </c>
      <c r="M225" s="15" t="s">
        <v>687</v>
      </c>
      <c r="N225" s="1" t="s">
        <v>688</v>
      </c>
      <c r="O225" s="1" t="s">
        <v>52</v>
      </c>
      <c r="P225" s="1" t="s">
        <v>52</v>
      </c>
      <c r="Q225" s="1" t="s">
        <v>582</v>
      </c>
      <c r="R225" s="1" t="s">
        <v>64</v>
      </c>
      <c r="S225" s="1" t="s">
        <v>65</v>
      </c>
      <c r="T225" s="1" t="s">
        <v>65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1" t="s">
        <v>52</v>
      </c>
      <c r="AS225" s="1" t="s">
        <v>52</v>
      </c>
      <c r="AT225" s="2"/>
      <c r="AU225" s="1" t="s">
        <v>689</v>
      </c>
      <c r="AV225" s="2">
        <v>160</v>
      </c>
    </row>
    <row r="226" spans="1:48" ht="30" customHeight="1">
      <c r="A226" s="15" t="s">
        <v>683</v>
      </c>
      <c r="B226" s="15" t="s">
        <v>2393</v>
      </c>
      <c r="C226" s="15" t="s">
        <v>79</v>
      </c>
      <c r="D226" s="13">
        <v>117</v>
      </c>
      <c r="E226" s="14">
        <v>0</v>
      </c>
      <c r="F226" s="14">
        <f t="shared" si="24"/>
        <v>0</v>
      </c>
      <c r="G226" s="14">
        <v>0</v>
      </c>
      <c r="H226" s="14">
        <f t="shared" si="25"/>
        <v>0</v>
      </c>
      <c r="I226" s="14">
        <v>0</v>
      </c>
      <c r="J226" s="14">
        <f t="shared" si="26"/>
        <v>0</v>
      </c>
      <c r="K226" s="14">
        <f t="shared" si="27"/>
        <v>0</v>
      </c>
      <c r="L226" s="14">
        <f t="shared" si="28"/>
        <v>0</v>
      </c>
      <c r="M226" s="15" t="s">
        <v>690</v>
      </c>
      <c r="N226" s="1" t="s">
        <v>691</v>
      </c>
      <c r="O226" s="1" t="s">
        <v>52</v>
      </c>
      <c r="P226" s="1" t="s">
        <v>52</v>
      </c>
      <c r="Q226" s="1" t="s">
        <v>582</v>
      </c>
      <c r="R226" s="1" t="s">
        <v>64</v>
      </c>
      <c r="S226" s="1" t="s">
        <v>65</v>
      </c>
      <c r="T226" s="1" t="s">
        <v>65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52</v>
      </c>
      <c r="AS226" s="1" t="s">
        <v>52</v>
      </c>
      <c r="AT226" s="2"/>
      <c r="AU226" s="1" t="s">
        <v>692</v>
      </c>
      <c r="AV226" s="2">
        <v>161</v>
      </c>
    </row>
    <row r="227" spans="1:48" ht="30" customHeight="1">
      <c r="A227" s="15" t="s">
        <v>683</v>
      </c>
      <c r="B227" s="15" t="s">
        <v>2394</v>
      </c>
      <c r="C227" s="15" t="s">
        <v>79</v>
      </c>
      <c r="D227" s="13">
        <v>117</v>
      </c>
      <c r="E227" s="14">
        <v>0</v>
      </c>
      <c r="F227" s="14">
        <f t="shared" si="24"/>
        <v>0</v>
      </c>
      <c r="G227" s="14">
        <v>0</v>
      </c>
      <c r="H227" s="14">
        <f t="shared" si="25"/>
        <v>0</v>
      </c>
      <c r="I227" s="14">
        <v>0</v>
      </c>
      <c r="J227" s="14">
        <f t="shared" si="26"/>
        <v>0</v>
      </c>
      <c r="K227" s="14">
        <f t="shared" si="27"/>
        <v>0</v>
      </c>
      <c r="L227" s="14">
        <f t="shared" si="28"/>
        <v>0</v>
      </c>
      <c r="M227" s="15" t="s">
        <v>693</v>
      </c>
      <c r="N227" s="1" t="s">
        <v>694</v>
      </c>
      <c r="O227" s="1" t="s">
        <v>52</v>
      </c>
      <c r="P227" s="1" t="s">
        <v>52</v>
      </c>
      <c r="Q227" s="1" t="s">
        <v>582</v>
      </c>
      <c r="R227" s="1" t="s">
        <v>64</v>
      </c>
      <c r="S227" s="1" t="s">
        <v>65</v>
      </c>
      <c r="T227" s="1" t="s">
        <v>65</v>
      </c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1" t="s">
        <v>52</v>
      </c>
      <c r="AS227" s="1" t="s">
        <v>52</v>
      </c>
      <c r="AT227" s="2"/>
      <c r="AU227" s="1" t="s">
        <v>695</v>
      </c>
      <c r="AV227" s="2">
        <v>500</v>
      </c>
    </row>
    <row r="228" spans="1:48" ht="30" customHeight="1">
      <c r="A228" s="15" t="s">
        <v>683</v>
      </c>
      <c r="B228" s="15" t="s">
        <v>2395</v>
      </c>
      <c r="C228" s="15" t="s">
        <v>79</v>
      </c>
      <c r="D228" s="13">
        <v>117</v>
      </c>
      <c r="E228" s="14">
        <v>0</v>
      </c>
      <c r="F228" s="14">
        <f t="shared" si="24"/>
        <v>0</v>
      </c>
      <c r="G228" s="14">
        <v>0</v>
      </c>
      <c r="H228" s="14">
        <f t="shared" si="25"/>
        <v>0</v>
      </c>
      <c r="I228" s="14">
        <v>0</v>
      </c>
      <c r="J228" s="14">
        <f t="shared" si="26"/>
        <v>0</v>
      </c>
      <c r="K228" s="14">
        <f t="shared" si="27"/>
        <v>0</v>
      </c>
      <c r="L228" s="14">
        <f t="shared" si="28"/>
        <v>0</v>
      </c>
      <c r="M228" s="15" t="s">
        <v>696</v>
      </c>
      <c r="N228" s="1" t="s">
        <v>697</v>
      </c>
      <c r="O228" s="1" t="s">
        <v>52</v>
      </c>
      <c r="P228" s="1" t="s">
        <v>52</v>
      </c>
      <c r="Q228" s="1" t="s">
        <v>582</v>
      </c>
      <c r="R228" s="1" t="s">
        <v>64</v>
      </c>
      <c r="S228" s="1" t="s">
        <v>65</v>
      </c>
      <c r="T228" s="1" t="s">
        <v>65</v>
      </c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1" t="s">
        <v>52</v>
      </c>
      <c r="AS228" s="1" t="s">
        <v>52</v>
      </c>
      <c r="AT228" s="2"/>
      <c r="AU228" s="1" t="s">
        <v>698</v>
      </c>
      <c r="AV228" s="2">
        <v>501</v>
      </c>
    </row>
    <row r="229" spans="1:48" ht="30" customHeight="1">
      <c r="A229" s="15" t="s">
        <v>683</v>
      </c>
      <c r="B229" s="15" t="s">
        <v>2396</v>
      </c>
      <c r="C229" s="15" t="s">
        <v>79</v>
      </c>
      <c r="D229" s="13">
        <v>32</v>
      </c>
      <c r="E229" s="14">
        <v>0</v>
      </c>
      <c r="F229" s="14">
        <f t="shared" si="24"/>
        <v>0</v>
      </c>
      <c r="G229" s="14">
        <v>0</v>
      </c>
      <c r="H229" s="14">
        <f t="shared" si="25"/>
        <v>0</v>
      </c>
      <c r="I229" s="14">
        <v>0</v>
      </c>
      <c r="J229" s="14">
        <f t="shared" si="26"/>
        <v>0</v>
      </c>
      <c r="K229" s="14">
        <f t="shared" si="27"/>
        <v>0</v>
      </c>
      <c r="L229" s="14">
        <f t="shared" si="28"/>
        <v>0</v>
      </c>
      <c r="M229" s="15" t="s">
        <v>699</v>
      </c>
      <c r="N229" s="1" t="s">
        <v>700</v>
      </c>
      <c r="O229" s="1" t="s">
        <v>52</v>
      </c>
      <c r="P229" s="1" t="s">
        <v>52</v>
      </c>
      <c r="Q229" s="1" t="s">
        <v>582</v>
      </c>
      <c r="R229" s="1" t="s">
        <v>64</v>
      </c>
      <c r="S229" s="1" t="s">
        <v>65</v>
      </c>
      <c r="T229" s="1" t="s">
        <v>65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1" t="s">
        <v>52</v>
      </c>
      <c r="AS229" s="1" t="s">
        <v>52</v>
      </c>
      <c r="AT229" s="2"/>
      <c r="AU229" s="1" t="s">
        <v>701</v>
      </c>
      <c r="AV229" s="2">
        <v>502</v>
      </c>
    </row>
    <row r="230" spans="1:48" ht="30" customHeight="1">
      <c r="A230" s="15" t="s">
        <v>702</v>
      </c>
      <c r="B230" s="15" t="s">
        <v>2397</v>
      </c>
      <c r="C230" s="15" t="s">
        <v>79</v>
      </c>
      <c r="D230" s="13">
        <v>6</v>
      </c>
      <c r="E230" s="14">
        <v>0</v>
      </c>
      <c r="F230" s="14">
        <f t="shared" si="24"/>
        <v>0</v>
      </c>
      <c r="G230" s="14">
        <v>0</v>
      </c>
      <c r="H230" s="14">
        <f t="shared" si="25"/>
        <v>0</v>
      </c>
      <c r="I230" s="14">
        <v>0</v>
      </c>
      <c r="J230" s="14">
        <f t="shared" si="26"/>
        <v>0</v>
      </c>
      <c r="K230" s="14">
        <f t="shared" si="27"/>
        <v>0</v>
      </c>
      <c r="L230" s="14">
        <f t="shared" si="28"/>
        <v>0</v>
      </c>
      <c r="M230" s="15" t="s">
        <v>703</v>
      </c>
      <c r="N230" s="1" t="s">
        <v>704</v>
      </c>
      <c r="O230" s="1" t="s">
        <v>52</v>
      </c>
      <c r="P230" s="1" t="s">
        <v>52</v>
      </c>
      <c r="Q230" s="1" t="s">
        <v>582</v>
      </c>
      <c r="R230" s="1" t="s">
        <v>64</v>
      </c>
      <c r="S230" s="1" t="s">
        <v>65</v>
      </c>
      <c r="T230" s="1" t="s">
        <v>65</v>
      </c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1" t="s">
        <v>52</v>
      </c>
      <c r="AS230" s="1" t="s">
        <v>52</v>
      </c>
      <c r="AT230" s="2"/>
      <c r="AU230" s="1" t="s">
        <v>705</v>
      </c>
      <c r="AV230" s="2">
        <v>165</v>
      </c>
    </row>
    <row r="231" spans="1:48" ht="30" customHeight="1">
      <c r="A231" s="15" t="s">
        <v>702</v>
      </c>
      <c r="B231" s="15" t="s">
        <v>2398</v>
      </c>
      <c r="C231" s="15" t="s">
        <v>79</v>
      </c>
      <c r="D231" s="13">
        <v>18</v>
      </c>
      <c r="E231" s="14">
        <v>0</v>
      </c>
      <c r="F231" s="14">
        <f t="shared" si="24"/>
        <v>0</v>
      </c>
      <c r="G231" s="14">
        <v>0</v>
      </c>
      <c r="H231" s="14">
        <f t="shared" si="25"/>
        <v>0</v>
      </c>
      <c r="I231" s="14">
        <v>0</v>
      </c>
      <c r="J231" s="14">
        <f t="shared" si="26"/>
        <v>0</v>
      </c>
      <c r="K231" s="14">
        <f t="shared" si="27"/>
        <v>0</v>
      </c>
      <c r="L231" s="14">
        <f t="shared" si="28"/>
        <v>0</v>
      </c>
      <c r="M231" s="15" t="s">
        <v>706</v>
      </c>
      <c r="N231" s="1" t="s">
        <v>707</v>
      </c>
      <c r="O231" s="1" t="s">
        <v>52</v>
      </c>
      <c r="P231" s="1" t="s">
        <v>52</v>
      </c>
      <c r="Q231" s="1" t="s">
        <v>582</v>
      </c>
      <c r="R231" s="1" t="s">
        <v>64</v>
      </c>
      <c r="S231" s="1" t="s">
        <v>65</v>
      </c>
      <c r="T231" s="1" t="s">
        <v>65</v>
      </c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1" t="s">
        <v>52</v>
      </c>
      <c r="AS231" s="1" t="s">
        <v>52</v>
      </c>
      <c r="AT231" s="2"/>
      <c r="AU231" s="1" t="s">
        <v>708</v>
      </c>
      <c r="AV231" s="2">
        <v>166</v>
      </c>
    </row>
    <row r="232" spans="1:48" ht="30" customHeight="1">
      <c r="A232" s="15" t="s">
        <v>709</v>
      </c>
      <c r="B232" s="15" t="s">
        <v>2399</v>
      </c>
      <c r="C232" s="15" t="s">
        <v>79</v>
      </c>
      <c r="D232" s="13">
        <v>14</v>
      </c>
      <c r="E232" s="14">
        <v>0</v>
      </c>
      <c r="F232" s="14">
        <f t="shared" si="24"/>
        <v>0</v>
      </c>
      <c r="G232" s="14">
        <v>0</v>
      </c>
      <c r="H232" s="14">
        <f t="shared" si="25"/>
        <v>0</v>
      </c>
      <c r="I232" s="14">
        <v>0</v>
      </c>
      <c r="J232" s="14">
        <f t="shared" si="26"/>
        <v>0</v>
      </c>
      <c r="K232" s="14">
        <f t="shared" si="27"/>
        <v>0</v>
      </c>
      <c r="L232" s="14">
        <f t="shared" si="28"/>
        <v>0</v>
      </c>
      <c r="M232" s="15" t="s">
        <v>710</v>
      </c>
      <c r="N232" s="1" t="s">
        <v>711</v>
      </c>
      <c r="O232" s="1" t="s">
        <v>52</v>
      </c>
      <c r="P232" s="1" t="s">
        <v>52</v>
      </c>
      <c r="Q232" s="1" t="s">
        <v>582</v>
      </c>
      <c r="R232" s="1" t="s">
        <v>64</v>
      </c>
      <c r="S232" s="1" t="s">
        <v>65</v>
      </c>
      <c r="T232" s="1" t="s">
        <v>65</v>
      </c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1" t="s">
        <v>52</v>
      </c>
      <c r="AS232" s="1" t="s">
        <v>52</v>
      </c>
      <c r="AT232" s="2"/>
      <c r="AU232" s="1" t="s">
        <v>712</v>
      </c>
      <c r="AV232" s="2">
        <v>167</v>
      </c>
    </row>
    <row r="233" spans="1:48" ht="30" customHeight="1">
      <c r="A233" s="15" t="s">
        <v>713</v>
      </c>
      <c r="B233" s="15" t="s">
        <v>2400</v>
      </c>
      <c r="C233" s="15" t="s">
        <v>73</v>
      </c>
      <c r="D233" s="13">
        <v>6</v>
      </c>
      <c r="E233" s="14">
        <v>0</v>
      </c>
      <c r="F233" s="14">
        <f t="shared" si="24"/>
        <v>0</v>
      </c>
      <c r="G233" s="14">
        <v>0</v>
      </c>
      <c r="H233" s="14">
        <f t="shared" si="25"/>
        <v>0</v>
      </c>
      <c r="I233" s="14">
        <v>0</v>
      </c>
      <c r="J233" s="14">
        <f t="shared" si="26"/>
        <v>0</v>
      </c>
      <c r="K233" s="14">
        <f t="shared" si="27"/>
        <v>0</v>
      </c>
      <c r="L233" s="14">
        <f t="shared" si="28"/>
        <v>0</v>
      </c>
      <c r="M233" s="15" t="s">
        <v>714</v>
      </c>
      <c r="N233" s="1" t="s">
        <v>715</v>
      </c>
      <c r="O233" s="1" t="s">
        <v>52</v>
      </c>
      <c r="P233" s="1" t="s">
        <v>52</v>
      </c>
      <c r="Q233" s="1" t="s">
        <v>582</v>
      </c>
      <c r="R233" s="1" t="s">
        <v>64</v>
      </c>
      <c r="S233" s="1" t="s">
        <v>65</v>
      </c>
      <c r="T233" s="1" t="s">
        <v>65</v>
      </c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1" t="s">
        <v>52</v>
      </c>
      <c r="AS233" s="1" t="s">
        <v>52</v>
      </c>
      <c r="AT233" s="2"/>
      <c r="AU233" s="1" t="s">
        <v>716</v>
      </c>
      <c r="AV233" s="2">
        <v>168</v>
      </c>
    </row>
    <row r="234" spans="1:48" ht="30" customHeight="1">
      <c r="A234" s="15" t="s">
        <v>717</v>
      </c>
      <c r="B234" s="15" t="s">
        <v>2401</v>
      </c>
      <c r="C234" s="15" t="s">
        <v>73</v>
      </c>
      <c r="D234" s="13">
        <v>77</v>
      </c>
      <c r="E234" s="14">
        <v>0</v>
      </c>
      <c r="F234" s="14">
        <f t="shared" si="24"/>
        <v>0</v>
      </c>
      <c r="G234" s="14">
        <v>0</v>
      </c>
      <c r="H234" s="14">
        <f t="shared" si="25"/>
        <v>0</v>
      </c>
      <c r="I234" s="14">
        <v>0</v>
      </c>
      <c r="J234" s="14">
        <f t="shared" si="26"/>
        <v>0</v>
      </c>
      <c r="K234" s="14">
        <f t="shared" si="27"/>
        <v>0</v>
      </c>
      <c r="L234" s="14">
        <f t="shared" si="28"/>
        <v>0</v>
      </c>
      <c r="M234" s="15" t="s">
        <v>718</v>
      </c>
      <c r="N234" s="1" t="s">
        <v>719</v>
      </c>
      <c r="O234" s="1" t="s">
        <v>52</v>
      </c>
      <c r="P234" s="1" t="s">
        <v>52</v>
      </c>
      <c r="Q234" s="1" t="s">
        <v>582</v>
      </c>
      <c r="R234" s="1" t="s">
        <v>64</v>
      </c>
      <c r="S234" s="1" t="s">
        <v>65</v>
      </c>
      <c r="T234" s="1" t="s">
        <v>65</v>
      </c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1" t="s">
        <v>52</v>
      </c>
      <c r="AS234" s="1" t="s">
        <v>52</v>
      </c>
      <c r="AT234" s="2"/>
      <c r="AU234" s="1" t="s">
        <v>720</v>
      </c>
      <c r="AV234" s="2">
        <v>169</v>
      </c>
    </row>
    <row r="235" spans="1:48" ht="30" customHeight="1">
      <c r="A235" s="15" t="s">
        <v>721</v>
      </c>
      <c r="B235" s="15" t="s">
        <v>2402</v>
      </c>
      <c r="C235" s="15" t="s">
        <v>79</v>
      </c>
      <c r="D235" s="13">
        <v>107</v>
      </c>
      <c r="E235" s="14">
        <v>0</v>
      </c>
      <c r="F235" s="14">
        <f t="shared" si="24"/>
        <v>0</v>
      </c>
      <c r="G235" s="14">
        <v>0</v>
      </c>
      <c r="H235" s="14">
        <f t="shared" si="25"/>
        <v>0</v>
      </c>
      <c r="I235" s="14">
        <v>0</v>
      </c>
      <c r="J235" s="14">
        <f t="shared" si="26"/>
        <v>0</v>
      </c>
      <c r="K235" s="14">
        <f t="shared" si="27"/>
        <v>0</v>
      </c>
      <c r="L235" s="14">
        <f t="shared" si="28"/>
        <v>0</v>
      </c>
      <c r="M235" s="15" t="s">
        <v>722</v>
      </c>
      <c r="N235" s="1" t="s">
        <v>723</v>
      </c>
      <c r="O235" s="1" t="s">
        <v>52</v>
      </c>
      <c r="P235" s="1" t="s">
        <v>52</v>
      </c>
      <c r="Q235" s="1" t="s">
        <v>582</v>
      </c>
      <c r="R235" s="1" t="s">
        <v>64</v>
      </c>
      <c r="S235" s="1" t="s">
        <v>65</v>
      </c>
      <c r="T235" s="1" t="s">
        <v>65</v>
      </c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1" t="s">
        <v>52</v>
      </c>
      <c r="AS235" s="1" t="s">
        <v>52</v>
      </c>
      <c r="AT235" s="2"/>
      <c r="AU235" s="1" t="s">
        <v>724</v>
      </c>
      <c r="AV235" s="2">
        <v>170</v>
      </c>
    </row>
    <row r="236" spans="1:48" ht="30" customHeight="1">
      <c r="A236" s="15" t="s">
        <v>725</v>
      </c>
      <c r="B236" s="15" t="s">
        <v>726</v>
      </c>
      <c r="C236" s="15" t="s">
        <v>108</v>
      </c>
      <c r="D236" s="13">
        <v>68</v>
      </c>
      <c r="E236" s="14">
        <v>0</v>
      </c>
      <c r="F236" s="14">
        <f t="shared" si="24"/>
        <v>0</v>
      </c>
      <c r="G236" s="14">
        <v>0</v>
      </c>
      <c r="H236" s="14">
        <f t="shared" si="25"/>
        <v>0</v>
      </c>
      <c r="I236" s="14">
        <v>0</v>
      </c>
      <c r="J236" s="14">
        <f t="shared" si="26"/>
        <v>0</v>
      </c>
      <c r="K236" s="14">
        <f t="shared" si="27"/>
        <v>0</v>
      </c>
      <c r="L236" s="14">
        <f t="shared" si="28"/>
        <v>0</v>
      </c>
      <c r="M236" s="15" t="s">
        <v>727</v>
      </c>
      <c r="N236" s="1" t="s">
        <v>728</v>
      </c>
      <c r="O236" s="1" t="s">
        <v>52</v>
      </c>
      <c r="P236" s="1" t="s">
        <v>52</v>
      </c>
      <c r="Q236" s="1" t="s">
        <v>582</v>
      </c>
      <c r="R236" s="1" t="s">
        <v>64</v>
      </c>
      <c r="S236" s="1" t="s">
        <v>65</v>
      </c>
      <c r="T236" s="1" t="s">
        <v>65</v>
      </c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1" t="s">
        <v>52</v>
      </c>
      <c r="AS236" s="1" t="s">
        <v>52</v>
      </c>
      <c r="AT236" s="2"/>
      <c r="AU236" s="1" t="s">
        <v>729</v>
      </c>
      <c r="AV236" s="2">
        <v>137</v>
      </c>
    </row>
    <row r="237" spans="1:48" ht="30" customHeight="1">
      <c r="A237" s="15" t="s">
        <v>725</v>
      </c>
      <c r="B237" s="15" t="s">
        <v>730</v>
      </c>
      <c r="C237" s="15" t="s">
        <v>108</v>
      </c>
      <c r="D237" s="13">
        <v>57</v>
      </c>
      <c r="E237" s="14">
        <v>0</v>
      </c>
      <c r="F237" s="14">
        <f t="shared" si="24"/>
        <v>0</v>
      </c>
      <c r="G237" s="14">
        <v>0</v>
      </c>
      <c r="H237" s="14">
        <f t="shared" si="25"/>
        <v>0</v>
      </c>
      <c r="I237" s="14">
        <v>0</v>
      </c>
      <c r="J237" s="14">
        <f t="shared" si="26"/>
        <v>0</v>
      </c>
      <c r="K237" s="14">
        <f t="shared" si="27"/>
        <v>0</v>
      </c>
      <c r="L237" s="14">
        <f t="shared" si="28"/>
        <v>0</v>
      </c>
      <c r="M237" s="15" t="s">
        <v>731</v>
      </c>
      <c r="N237" s="1" t="s">
        <v>732</v>
      </c>
      <c r="O237" s="1" t="s">
        <v>52</v>
      </c>
      <c r="P237" s="1" t="s">
        <v>52</v>
      </c>
      <c r="Q237" s="1" t="s">
        <v>582</v>
      </c>
      <c r="R237" s="1" t="s">
        <v>64</v>
      </c>
      <c r="S237" s="1" t="s">
        <v>65</v>
      </c>
      <c r="T237" s="1" t="s">
        <v>65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1" t="s">
        <v>52</v>
      </c>
      <c r="AS237" s="1" t="s">
        <v>52</v>
      </c>
      <c r="AT237" s="2"/>
      <c r="AU237" s="1" t="s">
        <v>733</v>
      </c>
      <c r="AV237" s="2">
        <v>141</v>
      </c>
    </row>
    <row r="238" spans="1:48" ht="30" customHeight="1">
      <c r="A238" s="15" t="s">
        <v>725</v>
      </c>
      <c r="B238" s="15" t="s">
        <v>734</v>
      </c>
      <c r="C238" s="15" t="s">
        <v>108</v>
      </c>
      <c r="D238" s="13">
        <v>19</v>
      </c>
      <c r="E238" s="14">
        <v>0</v>
      </c>
      <c r="F238" s="14">
        <f t="shared" si="24"/>
        <v>0</v>
      </c>
      <c r="G238" s="14">
        <v>0</v>
      </c>
      <c r="H238" s="14">
        <f t="shared" si="25"/>
        <v>0</v>
      </c>
      <c r="I238" s="14">
        <v>0</v>
      </c>
      <c r="J238" s="14">
        <f t="shared" si="26"/>
        <v>0</v>
      </c>
      <c r="K238" s="14">
        <f t="shared" si="27"/>
        <v>0</v>
      </c>
      <c r="L238" s="14">
        <f t="shared" si="28"/>
        <v>0</v>
      </c>
      <c r="M238" s="15" t="s">
        <v>735</v>
      </c>
      <c r="N238" s="1" t="s">
        <v>736</v>
      </c>
      <c r="O238" s="1" t="s">
        <v>52</v>
      </c>
      <c r="P238" s="1" t="s">
        <v>52</v>
      </c>
      <c r="Q238" s="1" t="s">
        <v>582</v>
      </c>
      <c r="R238" s="1" t="s">
        <v>64</v>
      </c>
      <c r="S238" s="1" t="s">
        <v>65</v>
      </c>
      <c r="T238" s="1" t="s">
        <v>65</v>
      </c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1" t="s">
        <v>52</v>
      </c>
      <c r="AS238" s="1" t="s">
        <v>52</v>
      </c>
      <c r="AT238" s="2"/>
      <c r="AU238" s="1" t="s">
        <v>737</v>
      </c>
      <c r="AV238" s="2">
        <v>138</v>
      </c>
    </row>
    <row r="239" spans="1:48" ht="30" customHeight="1">
      <c r="A239" s="15" t="s">
        <v>725</v>
      </c>
      <c r="B239" s="15" t="s">
        <v>738</v>
      </c>
      <c r="C239" s="15" t="s">
        <v>108</v>
      </c>
      <c r="D239" s="13">
        <v>389</v>
      </c>
      <c r="E239" s="14">
        <v>0</v>
      </c>
      <c r="F239" s="14">
        <f t="shared" si="24"/>
        <v>0</v>
      </c>
      <c r="G239" s="14">
        <v>0</v>
      </c>
      <c r="H239" s="14">
        <f t="shared" si="25"/>
        <v>0</v>
      </c>
      <c r="I239" s="14">
        <v>0</v>
      </c>
      <c r="J239" s="14">
        <f t="shared" si="26"/>
        <v>0</v>
      </c>
      <c r="K239" s="14">
        <f t="shared" si="27"/>
        <v>0</v>
      </c>
      <c r="L239" s="14">
        <f t="shared" si="28"/>
        <v>0</v>
      </c>
      <c r="M239" s="15" t="s">
        <v>739</v>
      </c>
      <c r="N239" s="1" t="s">
        <v>740</v>
      </c>
      <c r="O239" s="1" t="s">
        <v>52</v>
      </c>
      <c r="P239" s="1" t="s">
        <v>52</v>
      </c>
      <c r="Q239" s="1" t="s">
        <v>582</v>
      </c>
      <c r="R239" s="1" t="s">
        <v>64</v>
      </c>
      <c r="S239" s="1" t="s">
        <v>65</v>
      </c>
      <c r="T239" s="1" t="s">
        <v>65</v>
      </c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1" t="s">
        <v>52</v>
      </c>
      <c r="AS239" s="1" t="s">
        <v>52</v>
      </c>
      <c r="AT239" s="2"/>
      <c r="AU239" s="1" t="s">
        <v>741</v>
      </c>
      <c r="AV239" s="2">
        <v>139</v>
      </c>
    </row>
    <row r="240" spans="1:48" ht="30" customHeight="1">
      <c r="A240" s="15" t="s">
        <v>725</v>
      </c>
      <c r="B240" s="15" t="s">
        <v>742</v>
      </c>
      <c r="C240" s="15" t="s">
        <v>108</v>
      </c>
      <c r="D240" s="13">
        <v>20</v>
      </c>
      <c r="E240" s="14">
        <v>0</v>
      </c>
      <c r="F240" s="14">
        <f t="shared" si="24"/>
        <v>0</v>
      </c>
      <c r="G240" s="14">
        <v>0</v>
      </c>
      <c r="H240" s="14">
        <f t="shared" si="25"/>
        <v>0</v>
      </c>
      <c r="I240" s="14">
        <v>0</v>
      </c>
      <c r="J240" s="14">
        <f t="shared" si="26"/>
        <v>0</v>
      </c>
      <c r="K240" s="14">
        <f t="shared" si="27"/>
        <v>0</v>
      </c>
      <c r="L240" s="14">
        <f t="shared" si="28"/>
        <v>0</v>
      </c>
      <c r="M240" s="15" t="s">
        <v>743</v>
      </c>
      <c r="N240" s="1" t="s">
        <v>744</v>
      </c>
      <c r="O240" s="1" t="s">
        <v>52</v>
      </c>
      <c r="P240" s="1" t="s">
        <v>52</v>
      </c>
      <c r="Q240" s="1" t="s">
        <v>582</v>
      </c>
      <c r="R240" s="1" t="s">
        <v>64</v>
      </c>
      <c r="S240" s="1" t="s">
        <v>65</v>
      </c>
      <c r="T240" s="1" t="s">
        <v>65</v>
      </c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1" t="s">
        <v>52</v>
      </c>
      <c r="AS240" s="1" t="s">
        <v>52</v>
      </c>
      <c r="AT240" s="2"/>
      <c r="AU240" s="1" t="s">
        <v>745</v>
      </c>
      <c r="AV240" s="2">
        <v>140</v>
      </c>
    </row>
    <row r="241" spans="1:48" ht="30" customHeight="1">
      <c r="A241" s="15" t="s">
        <v>746</v>
      </c>
      <c r="B241" s="15" t="s">
        <v>747</v>
      </c>
      <c r="C241" s="15" t="s">
        <v>79</v>
      </c>
      <c r="D241" s="13">
        <v>7</v>
      </c>
      <c r="E241" s="14">
        <v>0</v>
      </c>
      <c r="F241" s="14">
        <f t="shared" si="24"/>
        <v>0</v>
      </c>
      <c r="G241" s="14">
        <v>0</v>
      </c>
      <c r="H241" s="14">
        <f t="shared" si="25"/>
        <v>0</v>
      </c>
      <c r="I241" s="14">
        <v>0</v>
      </c>
      <c r="J241" s="14">
        <f t="shared" si="26"/>
        <v>0</v>
      </c>
      <c r="K241" s="14">
        <f t="shared" si="27"/>
        <v>0</v>
      </c>
      <c r="L241" s="14">
        <f t="shared" si="28"/>
        <v>0</v>
      </c>
      <c r="M241" s="15" t="s">
        <v>748</v>
      </c>
      <c r="N241" s="1" t="s">
        <v>749</v>
      </c>
      <c r="O241" s="1" t="s">
        <v>52</v>
      </c>
      <c r="P241" s="1" t="s">
        <v>52</v>
      </c>
      <c r="Q241" s="1" t="s">
        <v>582</v>
      </c>
      <c r="R241" s="1" t="s">
        <v>64</v>
      </c>
      <c r="S241" s="1" t="s">
        <v>65</v>
      </c>
      <c r="T241" s="1" t="s">
        <v>65</v>
      </c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1" t="s">
        <v>52</v>
      </c>
      <c r="AS241" s="1" t="s">
        <v>52</v>
      </c>
      <c r="AT241" s="2"/>
      <c r="AU241" s="1" t="s">
        <v>750</v>
      </c>
      <c r="AV241" s="2">
        <v>503</v>
      </c>
    </row>
    <row r="242" spans="1:48" ht="30" customHeight="1">
      <c r="A242" s="15" t="s">
        <v>746</v>
      </c>
      <c r="B242" s="15" t="s">
        <v>751</v>
      </c>
      <c r="C242" s="15" t="s">
        <v>79</v>
      </c>
      <c r="D242" s="13">
        <v>4</v>
      </c>
      <c r="E242" s="14">
        <v>0</v>
      </c>
      <c r="F242" s="14">
        <f t="shared" si="24"/>
        <v>0</v>
      </c>
      <c r="G242" s="14">
        <v>0</v>
      </c>
      <c r="H242" s="14">
        <f t="shared" si="25"/>
        <v>0</v>
      </c>
      <c r="I242" s="14">
        <v>0</v>
      </c>
      <c r="J242" s="14">
        <f t="shared" si="26"/>
        <v>0</v>
      </c>
      <c r="K242" s="14">
        <f t="shared" si="27"/>
        <v>0</v>
      </c>
      <c r="L242" s="14">
        <f t="shared" si="28"/>
        <v>0</v>
      </c>
      <c r="M242" s="15" t="s">
        <v>752</v>
      </c>
      <c r="N242" s="1" t="s">
        <v>753</v>
      </c>
      <c r="O242" s="1" t="s">
        <v>52</v>
      </c>
      <c r="P242" s="1" t="s">
        <v>52</v>
      </c>
      <c r="Q242" s="1" t="s">
        <v>582</v>
      </c>
      <c r="R242" s="1" t="s">
        <v>64</v>
      </c>
      <c r="S242" s="1" t="s">
        <v>65</v>
      </c>
      <c r="T242" s="1" t="s">
        <v>65</v>
      </c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1" t="s">
        <v>52</v>
      </c>
      <c r="AS242" s="1" t="s">
        <v>52</v>
      </c>
      <c r="AT242" s="2"/>
      <c r="AU242" s="1" t="s">
        <v>754</v>
      </c>
      <c r="AV242" s="2">
        <v>504</v>
      </c>
    </row>
    <row r="243" spans="1:48" ht="30" customHeight="1">
      <c r="A243" s="15" t="s">
        <v>95</v>
      </c>
      <c r="B243" s="13"/>
      <c r="C243" s="13"/>
      <c r="D243" s="13"/>
      <c r="E243" s="14"/>
      <c r="F243" s="14">
        <f>SUMIF(AR197:AR242,"",F197:F242)</f>
        <v>0</v>
      </c>
      <c r="G243" s="14"/>
      <c r="H243" s="14">
        <f>SUMIF(AR197:AR242,"",H197:H242)</f>
        <v>0</v>
      </c>
      <c r="I243" s="14"/>
      <c r="J243" s="14">
        <f>SUMIF(AR197:AR242,"",J197:J242)</f>
        <v>0</v>
      </c>
      <c r="K243" s="14"/>
      <c r="L243" s="14">
        <f>SUMIF(AR197:AR242,"",L197:L242)</f>
        <v>0</v>
      </c>
      <c r="M243" s="13"/>
      <c r="N243" t="s">
        <v>96</v>
      </c>
    </row>
    <row r="244" spans="1:48" ht="30" customHeight="1">
      <c r="A244" s="15" t="s">
        <v>755</v>
      </c>
      <c r="B244" s="15" t="s">
        <v>757</v>
      </c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N244" s="2"/>
      <c r="O244" s="2"/>
      <c r="P244" s="2"/>
      <c r="Q244" s="1" t="s">
        <v>756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>
      <c r="A245" s="15" t="s">
        <v>758</v>
      </c>
      <c r="B245" s="15" t="s">
        <v>759</v>
      </c>
      <c r="C245" s="15" t="s">
        <v>108</v>
      </c>
      <c r="D245" s="13">
        <v>52</v>
      </c>
      <c r="E245" s="14">
        <v>0</v>
      </c>
      <c r="F245" s="14">
        <f>TRUNC(E245*D245, 0)</f>
        <v>0</v>
      </c>
      <c r="G245" s="14">
        <v>0</v>
      </c>
      <c r="H245" s="14">
        <f>TRUNC(G245*D245, 0)</f>
        <v>0</v>
      </c>
      <c r="I245" s="14">
        <v>0</v>
      </c>
      <c r="J245" s="14">
        <f>TRUNC(I245*D245, 0)</f>
        <v>0</v>
      </c>
      <c r="K245" s="14">
        <f t="shared" ref="K245:L249" si="29">TRUNC(E245+G245+I245, 0)</f>
        <v>0</v>
      </c>
      <c r="L245" s="14">
        <f t="shared" si="29"/>
        <v>0</v>
      </c>
      <c r="M245" s="15" t="s">
        <v>52</v>
      </c>
      <c r="N245" s="1" t="s">
        <v>760</v>
      </c>
      <c r="O245" s="1" t="s">
        <v>52</v>
      </c>
      <c r="P245" s="1" t="s">
        <v>52</v>
      </c>
      <c r="Q245" s="1" t="s">
        <v>756</v>
      </c>
      <c r="R245" s="1" t="s">
        <v>65</v>
      </c>
      <c r="S245" s="1" t="s">
        <v>65</v>
      </c>
      <c r="T245" s="1" t="s">
        <v>64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52</v>
      </c>
      <c r="AS245" s="1" t="s">
        <v>52</v>
      </c>
      <c r="AT245" s="2"/>
      <c r="AU245" s="1" t="s">
        <v>761</v>
      </c>
      <c r="AV245" s="2">
        <v>172</v>
      </c>
    </row>
    <row r="246" spans="1:48" ht="30" customHeight="1">
      <c r="A246" s="15" t="s">
        <v>758</v>
      </c>
      <c r="B246" s="15" t="s">
        <v>762</v>
      </c>
      <c r="C246" s="15" t="s">
        <v>108</v>
      </c>
      <c r="D246" s="13">
        <v>180</v>
      </c>
      <c r="E246" s="14">
        <v>0</v>
      </c>
      <c r="F246" s="14">
        <f>TRUNC(E246*D246, 0)</f>
        <v>0</v>
      </c>
      <c r="G246" s="14">
        <v>0</v>
      </c>
      <c r="H246" s="14">
        <f>TRUNC(G246*D246, 0)</f>
        <v>0</v>
      </c>
      <c r="I246" s="14">
        <v>0</v>
      </c>
      <c r="J246" s="14">
        <f>TRUNC(I246*D246, 0)</f>
        <v>0</v>
      </c>
      <c r="K246" s="14">
        <f t="shared" si="29"/>
        <v>0</v>
      </c>
      <c r="L246" s="14">
        <f t="shared" si="29"/>
        <v>0</v>
      </c>
      <c r="M246" s="15" t="s">
        <v>52</v>
      </c>
      <c r="N246" s="1" t="s">
        <v>763</v>
      </c>
      <c r="O246" s="1" t="s">
        <v>52</v>
      </c>
      <c r="P246" s="1" t="s">
        <v>52</v>
      </c>
      <c r="Q246" s="1" t="s">
        <v>756</v>
      </c>
      <c r="R246" s="1" t="s">
        <v>65</v>
      </c>
      <c r="S246" s="1" t="s">
        <v>65</v>
      </c>
      <c r="T246" s="1" t="s">
        <v>64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52</v>
      </c>
      <c r="AS246" s="1" t="s">
        <v>52</v>
      </c>
      <c r="AT246" s="2"/>
      <c r="AU246" s="1" t="s">
        <v>764</v>
      </c>
      <c r="AV246" s="2">
        <v>173</v>
      </c>
    </row>
    <row r="247" spans="1:48" ht="30" customHeight="1">
      <c r="A247" s="15" t="s">
        <v>765</v>
      </c>
      <c r="B247" s="15" t="s">
        <v>766</v>
      </c>
      <c r="C247" s="15" t="s">
        <v>108</v>
      </c>
      <c r="D247" s="13">
        <v>175</v>
      </c>
      <c r="E247" s="14">
        <v>0</v>
      </c>
      <c r="F247" s="14">
        <f>TRUNC(E247*D247, 0)</f>
        <v>0</v>
      </c>
      <c r="G247" s="14">
        <v>0</v>
      </c>
      <c r="H247" s="14">
        <f>TRUNC(G247*D247, 0)</f>
        <v>0</v>
      </c>
      <c r="I247" s="14">
        <v>0</v>
      </c>
      <c r="J247" s="14">
        <f>TRUNC(I247*D247, 0)</f>
        <v>0</v>
      </c>
      <c r="K247" s="14">
        <f t="shared" si="29"/>
        <v>0</v>
      </c>
      <c r="L247" s="14">
        <f t="shared" si="29"/>
        <v>0</v>
      </c>
      <c r="M247" s="15" t="s">
        <v>767</v>
      </c>
      <c r="N247" s="1" t="s">
        <v>768</v>
      </c>
      <c r="O247" s="1" t="s">
        <v>52</v>
      </c>
      <c r="P247" s="1" t="s">
        <v>52</v>
      </c>
      <c r="Q247" s="1" t="s">
        <v>756</v>
      </c>
      <c r="R247" s="1" t="s">
        <v>64</v>
      </c>
      <c r="S247" s="1" t="s">
        <v>65</v>
      </c>
      <c r="T247" s="1" t="s">
        <v>65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52</v>
      </c>
      <c r="AS247" s="1" t="s">
        <v>52</v>
      </c>
      <c r="AT247" s="2"/>
      <c r="AU247" s="1" t="s">
        <v>769</v>
      </c>
      <c r="AV247" s="2">
        <v>505</v>
      </c>
    </row>
    <row r="248" spans="1:48" ht="30" customHeight="1">
      <c r="A248" s="15" t="s">
        <v>770</v>
      </c>
      <c r="B248" s="15" t="s">
        <v>771</v>
      </c>
      <c r="C248" s="15" t="s">
        <v>108</v>
      </c>
      <c r="D248" s="13">
        <v>6</v>
      </c>
      <c r="E248" s="14">
        <v>0</v>
      </c>
      <c r="F248" s="14">
        <f>TRUNC(E248*D248, 0)</f>
        <v>0</v>
      </c>
      <c r="G248" s="14">
        <v>0</v>
      </c>
      <c r="H248" s="14">
        <f>TRUNC(G248*D248, 0)</f>
        <v>0</v>
      </c>
      <c r="I248" s="14">
        <v>0</v>
      </c>
      <c r="J248" s="14">
        <f>TRUNC(I248*D248, 0)</f>
        <v>0</v>
      </c>
      <c r="K248" s="14">
        <f t="shared" si="29"/>
        <v>0</v>
      </c>
      <c r="L248" s="14">
        <f t="shared" si="29"/>
        <v>0</v>
      </c>
      <c r="M248" s="15" t="s">
        <v>772</v>
      </c>
      <c r="N248" s="1" t="s">
        <v>773</v>
      </c>
      <c r="O248" s="1" t="s">
        <v>52</v>
      </c>
      <c r="P248" s="1" t="s">
        <v>52</v>
      </c>
      <c r="Q248" s="1" t="s">
        <v>756</v>
      </c>
      <c r="R248" s="1" t="s">
        <v>64</v>
      </c>
      <c r="S248" s="1" t="s">
        <v>65</v>
      </c>
      <c r="T248" s="1" t="s">
        <v>65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52</v>
      </c>
      <c r="AS248" s="1" t="s">
        <v>52</v>
      </c>
      <c r="AT248" s="2"/>
      <c r="AU248" s="1" t="s">
        <v>774</v>
      </c>
      <c r="AV248" s="2">
        <v>506</v>
      </c>
    </row>
    <row r="249" spans="1:48" ht="30" customHeight="1">
      <c r="A249" s="15" t="s">
        <v>775</v>
      </c>
      <c r="B249" s="15" t="s">
        <v>771</v>
      </c>
      <c r="C249" s="15" t="s">
        <v>108</v>
      </c>
      <c r="D249" s="13">
        <v>45</v>
      </c>
      <c r="E249" s="14">
        <v>0</v>
      </c>
      <c r="F249" s="14">
        <f>TRUNC(E249*D249, 0)</f>
        <v>0</v>
      </c>
      <c r="G249" s="14">
        <v>0</v>
      </c>
      <c r="H249" s="14">
        <f>TRUNC(G249*D249, 0)</f>
        <v>0</v>
      </c>
      <c r="I249" s="14">
        <v>0</v>
      </c>
      <c r="J249" s="14">
        <f>TRUNC(I249*D249, 0)</f>
        <v>0</v>
      </c>
      <c r="K249" s="14">
        <f t="shared" si="29"/>
        <v>0</v>
      </c>
      <c r="L249" s="14">
        <f t="shared" si="29"/>
        <v>0</v>
      </c>
      <c r="M249" s="15" t="s">
        <v>776</v>
      </c>
      <c r="N249" s="1" t="s">
        <v>777</v>
      </c>
      <c r="O249" s="1" t="s">
        <v>52</v>
      </c>
      <c r="P249" s="1" t="s">
        <v>52</v>
      </c>
      <c r="Q249" s="1" t="s">
        <v>756</v>
      </c>
      <c r="R249" s="1" t="s">
        <v>64</v>
      </c>
      <c r="S249" s="1" t="s">
        <v>65</v>
      </c>
      <c r="T249" s="1" t="s">
        <v>65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52</v>
      </c>
      <c r="AS249" s="1" t="s">
        <v>52</v>
      </c>
      <c r="AT249" s="2"/>
      <c r="AU249" s="1" t="s">
        <v>778</v>
      </c>
      <c r="AV249" s="2">
        <v>176</v>
      </c>
    </row>
    <row r="250" spans="1:48" ht="30" customHeight="1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</row>
    <row r="251" spans="1:48" ht="30" customHeight="1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</row>
    <row r="252" spans="1:48" ht="30" customHeight="1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</row>
    <row r="253" spans="1:48" ht="30" customHeight="1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</row>
    <row r="254" spans="1:48" ht="30" customHeight="1">
      <c r="A254" s="13"/>
      <c r="B254" s="13"/>
      <c r="C254" s="13"/>
      <c r="D254" s="13"/>
      <c r="E254" s="14"/>
      <c r="F254" s="14"/>
      <c r="G254" s="14"/>
      <c r="H254" s="14"/>
      <c r="I254" s="14"/>
      <c r="J254" s="14"/>
      <c r="K254" s="14"/>
      <c r="L254" s="14"/>
      <c r="M254" s="13"/>
    </row>
    <row r="255" spans="1:48" ht="30" customHeight="1">
      <c r="A255" s="13"/>
      <c r="B255" s="13"/>
      <c r="C255" s="13"/>
      <c r="D255" s="13"/>
      <c r="E255" s="14"/>
      <c r="F255" s="14"/>
      <c r="G255" s="14"/>
      <c r="H255" s="14"/>
      <c r="I255" s="14"/>
      <c r="J255" s="14"/>
      <c r="K255" s="14"/>
      <c r="L255" s="14"/>
      <c r="M255" s="13"/>
    </row>
    <row r="256" spans="1:48" ht="30" customHeight="1">
      <c r="A256" s="13"/>
      <c r="B256" s="13"/>
      <c r="C256" s="13"/>
      <c r="D256" s="13"/>
      <c r="E256" s="14"/>
      <c r="F256" s="14"/>
      <c r="G256" s="14"/>
      <c r="H256" s="14"/>
      <c r="I256" s="14"/>
      <c r="J256" s="14"/>
      <c r="K256" s="14"/>
      <c r="L256" s="14"/>
      <c r="M256" s="13"/>
    </row>
    <row r="257" spans="1:48" ht="30" customHeight="1">
      <c r="A257" s="13"/>
      <c r="B257" s="13"/>
      <c r="C257" s="13"/>
      <c r="D257" s="13"/>
      <c r="E257" s="14"/>
      <c r="F257" s="14"/>
      <c r="G257" s="14"/>
      <c r="H257" s="14"/>
      <c r="I257" s="14"/>
      <c r="J257" s="14"/>
      <c r="K257" s="14"/>
      <c r="L257" s="14"/>
      <c r="M257" s="13"/>
    </row>
    <row r="258" spans="1:48" ht="30" customHeight="1">
      <c r="A258" s="13"/>
      <c r="B258" s="13"/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</row>
    <row r="259" spans="1:48" ht="30" customHeight="1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</row>
    <row r="260" spans="1:48" ht="30" customHeight="1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</row>
    <row r="261" spans="1:48" ht="30" customHeight="1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</row>
    <row r="262" spans="1:48" ht="30" customHeight="1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</row>
    <row r="263" spans="1:48" ht="30" customHeight="1">
      <c r="A263" s="13"/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</row>
    <row r="264" spans="1:48" ht="30" customHeight="1">
      <c r="A264" s="13"/>
      <c r="B264" s="13"/>
      <c r="C264" s="13"/>
      <c r="D264" s="13"/>
      <c r="E264" s="14"/>
      <c r="F264" s="14"/>
      <c r="G264" s="14"/>
      <c r="H264" s="14"/>
      <c r="I264" s="14"/>
      <c r="J264" s="14"/>
      <c r="K264" s="14"/>
      <c r="L264" s="14"/>
      <c r="M264" s="13"/>
    </row>
    <row r="265" spans="1:48" ht="30" customHeight="1">
      <c r="A265" s="13"/>
      <c r="B265" s="13"/>
      <c r="C265" s="13"/>
      <c r="D265" s="13"/>
      <c r="E265" s="14"/>
      <c r="F265" s="14"/>
      <c r="G265" s="14"/>
      <c r="H265" s="14"/>
      <c r="I265" s="14"/>
      <c r="J265" s="14"/>
      <c r="K265" s="14"/>
      <c r="L265" s="14"/>
      <c r="M265" s="13"/>
    </row>
    <row r="266" spans="1:48" ht="30" customHeight="1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</row>
    <row r="267" spans="1:48" ht="30" customHeight="1">
      <c r="A267" s="15" t="s">
        <v>95</v>
      </c>
      <c r="B267" s="13"/>
      <c r="C267" s="13"/>
      <c r="D267" s="13"/>
      <c r="E267" s="14"/>
      <c r="F267" s="14">
        <f>SUMIF(AR245:AR266,"",F245:F266)</f>
        <v>0</v>
      </c>
      <c r="G267" s="14"/>
      <c r="H267" s="14">
        <f>SUMIF(AR245:AR266,"",H245:H266)</f>
        <v>0</v>
      </c>
      <c r="I267" s="14"/>
      <c r="J267" s="14">
        <f>SUMIF(AR245:AR266,"",J245:J266)</f>
        <v>0</v>
      </c>
      <c r="K267" s="14"/>
      <c r="L267" s="14">
        <f>SUMIF(AR245:AR266,"",L245:L266)</f>
        <v>0</v>
      </c>
      <c r="M267" s="13"/>
      <c r="N267" t="s">
        <v>96</v>
      </c>
    </row>
    <row r="268" spans="1:48" ht="30" customHeight="1">
      <c r="A268" s="15" t="s">
        <v>779</v>
      </c>
      <c r="B268" s="15" t="s">
        <v>99</v>
      </c>
      <c r="C268" s="13"/>
      <c r="D268" s="13"/>
      <c r="E268" s="14"/>
      <c r="F268" s="14"/>
      <c r="G268" s="14"/>
      <c r="H268" s="14"/>
      <c r="I268" s="14"/>
      <c r="J268" s="14"/>
      <c r="K268" s="14"/>
      <c r="L268" s="14"/>
      <c r="M268" s="13"/>
      <c r="N268" s="2"/>
      <c r="O268" s="2"/>
      <c r="P268" s="2"/>
      <c r="Q268" s="1" t="s">
        <v>780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>
      <c r="A269" s="15" t="s">
        <v>781</v>
      </c>
      <c r="B269" s="15" t="s">
        <v>782</v>
      </c>
      <c r="C269" s="15" t="s">
        <v>108</v>
      </c>
      <c r="D269" s="13">
        <v>258</v>
      </c>
      <c r="E269" s="14">
        <v>0</v>
      </c>
      <c r="F269" s="14">
        <f t="shared" ref="F269:F297" si="30">TRUNC(E269*D269, 0)</f>
        <v>0</v>
      </c>
      <c r="G269" s="14">
        <v>0</v>
      </c>
      <c r="H269" s="14">
        <f t="shared" ref="H269:H297" si="31">TRUNC(G269*D269, 0)</f>
        <v>0</v>
      </c>
      <c r="I269" s="14">
        <v>0</v>
      </c>
      <c r="J269" s="14">
        <f t="shared" ref="J269:J297" si="32">TRUNC(I269*D269, 0)</f>
        <v>0</v>
      </c>
      <c r="K269" s="14">
        <f t="shared" ref="K269:K297" si="33">TRUNC(E269+G269+I269, 0)</f>
        <v>0</v>
      </c>
      <c r="L269" s="14">
        <f t="shared" ref="L269:L297" si="34">TRUNC(F269+H269+J269, 0)</f>
        <v>0</v>
      </c>
      <c r="M269" s="15" t="s">
        <v>783</v>
      </c>
      <c r="N269" s="1" t="s">
        <v>784</v>
      </c>
      <c r="O269" s="1" t="s">
        <v>52</v>
      </c>
      <c r="P269" s="1" t="s">
        <v>52</v>
      </c>
      <c r="Q269" s="1" t="s">
        <v>780</v>
      </c>
      <c r="R269" s="1" t="s">
        <v>65</v>
      </c>
      <c r="S269" s="1" t="s">
        <v>65</v>
      </c>
      <c r="T269" s="1" t="s">
        <v>64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52</v>
      </c>
      <c r="AS269" s="1" t="s">
        <v>52</v>
      </c>
      <c r="AT269" s="2"/>
      <c r="AU269" s="1" t="s">
        <v>785</v>
      </c>
      <c r="AV269" s="2">
        <v>178</v>
      </c>
    </row>
    <row r="270" spans="1:48" ht="30" customHeight="1">
      <c r="A270" s="15" t="s">
        <v>786</v>
      </c>
      <c r="B270" s="15" t="s">
        <v>787</v>
      </c>
      <c r="C270" s="15" t="s">
        <v>108</v>
      </c>
      <c r="D270" s="13">
        <v>13</v>
      </c>
      <c r="E270" s="14">
        <v>0</v>
      </c>
      <c r="F270" s="14">
        <f t="shared" si="30"/>
        <v>0</v>
      </c>
      <c r="G270" s="14">
        <v>0</v>
      </c>
      <c r="H270" s="14">
        <f t="shared" si="31"/>
        <v>0</v>
      </c>
      <c r="I270" s="14">
        <v>0</v>
      </c>
      <c r="J270" s="14">
        <f t="shared" si="32"/>
        <v>0</v>
      </c>
      <c r="K270" s="14">
        <f t="shared" si="33"/>
        <v>0</v>
      </c>
      <c r="L270" s="14">
        <f t="shared" si="34"/>
        <v>0</v>
      </c>
      <c r="M270" s="15" t="s">
        <v>783</v>
      </c>
      <c r="N270" s="1" t="s">
        <v>788</v>
      </c>
      <c r="O270" s="1" t="s">
        <v>52</v>
      </c>
      <c r="P270" s="1" t="s">
        <v>52</v>
      </c>
      <c r="Q270" s="1" t="s">
        <v>780</v>
      </c>
      <c r="R270" s="1" t="s">
        <v>65</v>
      </c>
      <c r="S270" s="1" t="s">
        <v>65</v>
      </c>
      <c r="T270" s="1" t="s">
        <v>64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52</v>
      </c>
      <c r="AS270" s="1" t="s">
        <v>52</v>
      </c>
      <c r="AT270" s="2"/>
      <c r="AU270" s="1" t="s">
        <v>789</v>
      </c>
      <c r="AV270" s="2">
        <v>180</v>
      </c>
    </row>
    <row r="271" spans="1:48" ht="30" customHeight="1">
      <c r="A271" s="15" t="s">
        <v>790</v>
      </c>
      <c r="B271" s="15" t="s">
        <v>791</v>
      </c>
      <c r="C271" s="15" t="s">
        <v>61</v>
      </c>
      <c r="D271" s="13">
        <v>1</v>
      </c>
      <c r="E271" s="14">
        <v>0</v>
      </c>
      <c r="F271" s="14">
        <f t="shared" si="30"/>
        <v>0</v>
      </c>
      <c r="G271" s="14">
        <v>0</v>
      </c>
      <c r="H271" s="14">
        <f t="shared" si="31"/>
        <v>0</v>
      </c>
      <c r="I271" s="14">
        <v>0</v>
      </c>
      <c r="J271" s="14">
        <f t="shared" si="32"/>
        <v>0</v>
      </c>
      <c r="K271" s="14">
        <f t="shared" si="33"/>
        <v>0</v>
      </c>
      <c r="L271" s="14">
        <f t="shared" si="34"/>
        <v>0</v>
      </c>
      <c r="M271" s="15" t="s">
        <v>783</v>
      </c>
      <c r="N271" s="1" t="s">
        <v>792</v>
      </c>
      <c r="O271" s="1" t="s">
        <v>52</v>
      </c>
      <c r="P271" s="1" t="s">
        <v>52</v>
      </c>
      <c r="Q271" s="1" t="s">
        <v>780</v>
      </c>
      <c r="R271" s="1" t="s">
        <v>65</v>
      </c>
      <c r="S271" s="1" t="s">
        <v>65</v>
      </c>
      <c r="T271" s="1" t="s">
        <v>64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52</v>
      </c>
      <c r="AS271" s="1" t="s">
        <v>52</v>
      </c>
      <c r="AT271" s="2"/>
      <c r="AU271" s="1" t="s">
        <v>793</v>
      </c>
      <c r="AV271" s="2">
        <v>181</v>
      </c>
    </row>
    <row r="272" spans="1:48" ht="30" customHeight="1">
      <c r="A272" s="15" t="s">
        <v>794</v>
      </c>
      <c r="B272" s="15" t="s">
        <v>795</v>
      </c>
      <c r="C272" s="15" t="s">
        <v>108</v>
      </c>
      <c r="D272" s="13">
        <v>46</v>
      </c>
      <c r="E272" s="14">
        <v>0</v>
      </c>
      <c r="F272" s="14">
        <f t="shared" si="30"/>
        <v>0</v>
      </c>
      <c r="G272" s="14">
        <v>0</v>
      </c>
      <c r="H272" s="14">
        <f t="shared" si="31"/>
        <v>0</v>
      </c>
      <c r="I272" s="14">
        <v>0</v>
      </c>
      <c r="J272" s="14">
        <f t="shared" si="32"/>
        <v>0</v>
      </c>
      <c r="K272" s="14">
        <f t="shared" si="33"/>
        <v>0</v>
      </c>
      <c r="L272" s="14">
        <f t="shared" si="34"/>
        <v>0</v>
      </c>
      <c r="M272" s="15" t="s">
        <v>52</v>
      </c>
      <c r="N272" s="1" t="s">
        <v>796</v>
      </c>
      <c r="O272" s="1" t="s">
        <v>52</v>
      </c>
      <c r="P272" s="1" t="s">
        <v>52</v>
      </c>
      <c r="Q272" s="1" t="s">
        <v>780</v>
      </c>
      <c r="R272" s="1" t="s">
        <v>65</v>
      </c>
      <c r="S272" s="1" t="s">
        <v>65</v>
      </c>
      <c r="T272" s="1" t="s">
        <v>64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52</v>
      </c>
      <c r="AS272" s="1" t="s">
        <v>52</v>
      </c>
      <c r="AT272" s="2"/>
      <c r="AU272" s="1" t="s">
        <v>797</v>
      </c>
      <c r="AV272" s="2">
        <v>182</v>
      </c>
    </row>
    <row r="273" spans="1:48" ht="30" customHeight="1">
      <c r="A273" s="15" t="s">
        <v>798</v>
      </c>
      <c r="B273" s="15" t="s">
        <v>799</v>
      </c>
      <c r="C273" s="15" t="s">
        <v>61</v>
      </c>
      <c r="D273" s="13">
        <v>1</v>
      </c>
      <c r="E273" s="14">
        <v>0</v>
      </c>
      <c r="F273" s="14">
        <f t="shared" si="30"/>
        <v>0</v>
      </c>
      <c r="G273" s="14">
        <v>0</v>
      </c>
      <c r="H273" s="14">
        <f t="shared" si="31"/>
        <v>0</v>
      </c>
      <c r="I273" s="14">
        <v>0</v>
      </c>
      <c r="J273" s="14">
        <f t="shared" si="32"/>
        <v>0</v>
      </c>
      <c r="K273" s="14">
        <f t="shared" si="33"/>
        <v>0</v>
      </c>
      <c r="L273" s="14">
        <f t="shared" si="34"/>
        <v>0</v>
      </c>
      <c r="M273" s="15" t="s">
        <v>52</v>
      </c>
      <c r="N273" s="1" t="s">
        <v>800</v>
      </c>
      <c r="O273" s="1" t="s">
        <v>52</v>
      </c>
      <c r="P273" s="1" t="s">
        <v>52</v>
      </c>
      <c r="Q273" s="1" t="s">
        <v>780</v>
      </c>
      <c r="R273" s="1" t="s">
        <v>65</v>
      </c>
      <c r="S273" s="1" t="s">
        <v>65</v>
      </c>
      <c r="T273" s="1" t="s">
        <v>64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52</v>
      </c>
      <c r="AS273" s="1" t="s">
        <v>52</v>
      </c>
      <c r="AT273" s="2"/>
      <c r="AU273" s="1" t="s">
        <v>801</v>
      </c>
      <c r="AV273" s="2">
        <v>183</v>
      </c>
    </row>
    <row r="274" spans="1:48" ht="30" customHeight="1">
      <c r="A274" s="15" t="s">
        <v>802</v>
      </c>
      <c r="B274" s="15" t="s">
        <v>803</v>
      </c>
      <c r="C274" s="15" t="s">
        <v>61</v>
      </c>
      <c r="D274" s="13">
        <v>2</v>
      </c>
      <c r="E274" s="14">
        <v>0</v>
      </c>
      <c r="F274" s="14">
        <f t="shared" si="30"/>
        <v>0</v>
      </c>
      <c r="G274" s="14">
        <v>0</v>
      </c>
      <c r="H274" s="14">
        <f t="shared" si="31"/>
        <v>0</v>
      </c>
      <c r="I274" s="14">
        <v>0</v>
      </c>
      <c r="J274" s="14">
        <f t="shared" si="32"/>
        <v>0</v>
      </c>
      <c r="K274" s="14">
        <f t="shared" si="33"/>
        <v>0</v>
      </c>
      <c r="L274" s="14">
        <f t="shared" si="34"/>
        <v>0</v>
      </c>
      <c r="M274" s="15" t="s">
        <v>52</v>
      </c>
      <c r="N274" s="1" t="s">
        <v>804</v>
      </c>
      <c r="O274" s="1" t="s">
        <v>52</v>
      </c>
      <c r="P274" s="1" t="s">
        <v>52</v>
      </c>
      <c r="Q274" s="1" t="s">
        <v>780</v>
      </c>
      <c r="R274" s="1" t="s">
        <v>65</v>
      </c>
      <c r="S274" s="1" t="s">
        <v>65</v>
      </c>
      <c r="T274" s="1" t="s">
        <v>64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1" t="s">
        <v>52</v>
      </c>
      <c r="AS274" s="1" t="s">
        <v>52</v>
      </c>
      <c r="AT274" s="2"/>
      <c r="AU274" s="1" t="s">
        <v>805</v>
      </c>
      <c r="AV274" s="2">
        <v>753</v>
      </c>
    </row>
    <row r="275" spans="1:48" ht="30" customHeight="1">
      <c r="A275" s="15" t="s">
        <v>806</v>
      </c>
      <c r="B275" s="15" t="s">
        <v>807</v>
      </c>
      <c r="C275" s="15" t="s">
        <v>108</v>
      </c>
      <c r="D275" s="13">
        <v>718</v>
      </c>
      <c r="E275" s="14">
        <v>0</v>
      </c>
      <c r="F275" s="14">
        <f t="shared" si="30"/>
        <v>0</v>
      </c>
      <c r="G275" s="14">
        <v>0</v>
      </c>
      <c r="H275" s="14">
        <f t="shared" si="31"/>
        <v>0</v>
      </c>
      <c r="I275" s="14">
        <v>0</v>
      </c>
      <c r="J275" s="14">
        <f t="shared" si="32"/>
        <v>0</v>
      </c>
      <c r="K275" s="14">
        <f t="shared" si="33"/>
        <v>0</v>
      </c>
      <c r="L275" s="14">
        <f t="shared" si="34"/>
        <v>0</v>
      </c>
      <c r="M275" s="15" t="s">
        <v>808</v>
      </c>
      <c r="N275" s="1" t="s">
        <v>809</v>
      </c>
      <c r="O275" s="1" t="s">
        <v>52</v>
      </c>
      <c r="P275" s="1" t="s">
        <v>52</v>
      </c>
      <c r="Q275" s="1" t="s">
        <v>780</v>
      </c>
      <c r="R275" s="1" t="s">
        <v>64</v>
      </c>
      <c r="S275" s="1" t="s">
        <v>65</v>
      </c>
      <c r="T275" s="1" t="s">
        <v>65</v>
      </c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1" t="s">
        <v>52</v>
      </c>
      <c r="AS275" s="1" t="s">
        <v>52</v>
      </c>
      <c r="AT275" s="2"/>
      <c r="AU275" s="1" t="s">
        <v>810</v>
      </c>
      <c r="AV275" s="2">
        <v>531</v>
      </c>
    </row>
    <row r="276" spans="1:48" ht="30" customHeight="1">
      <c r="A276" s="15" t="s">
        <v>811</v>
      </c>
      <c r="B276" s="15" t="s">
        <v>812</v>
      </c>
      <c r="C276" s="15" t="s">
        <v>108</v>
      </c>
      <c r="D276" s="13">
        <v>718</v>
      </c>
      <c r="E276" s="14">
        <v>0</v>
      </c>
      <c r="F276" s="14">
        <f t="shared" si="30"/>
        <v>0</v>
      </c>
      <c r="G276" s="14">
        <v>0</v>
      </c>
      <c r="H276" s="14">
        <f t="shared" si="31"/>
        <v>0</v>
      </c>
      <c r="I276" s="14">
        <v>0</v>
      </c>
      <c r="J276" s="14">
        <f t="shared" si="32"/>
        <v>0</v>
      </c>
      <c r="K276" s="14">
        <f t="shared" si="33"/>
        <v>0</v>
      </c>
      <c r="L276" s="14">
        <f t="shared" si="34"/>
        <v>0</v>
      </c>
      <c r="M276" s="15" t="s">
        <v>813</v>
      </c>
      <c r="N276" s="1" t="s">
        <v>814</v>
      </c>
      <c r="O276" s="1" t="s">
        <v>52</v>
      </c>
      <c r="P276" s="1" t="s">
        <v>52</v>
      </c>
      <c r="Q276" s="1" t="s">
        <v>780</v>
      </c>
      <c r="R276" s="1" t="s">
        <v>64</v>
      </c>
      <c r="S276" s="1" t="s">
        <v>65</v>
      </c>
      <c r="T276" s="1" t="s">
        <v>65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1" t="s">
        <v>52</v>
      </c>
      <c r="AS276" s="1" t="s">
        <v>52</v>
      </c>
      <c r="AT276" s="2"/>
      <c r="AU276" s="1" t="s">
        <v>815</v>
      </c>
      <c r="AV276" s="2">
        <v>532</v>
      </c>
    </row>
    <row r="277" spans="1:48" ht="30" customHeight="1">
      <c r="A277" s="15" t="s">
        <v>816</v>
      </c>
      <c r="B277" s="15" t="s">
        <v>817</v>
      </c>
      <c r="C277" s="15" t="s">
        <v>108</v>
      </c>
      <c r="D277" s="13">
        <v>1499</v>
      </c>
      <c r="E277" s="14">
        <v>0</v>
      </c>
      <c r="F277" s="14">
        <f t="shared" si="30"/>
        <v>0</v>
      </c>
      <c r="G277" s="14">
        <v>0</v>
      </c>
      <c r="H277" s="14">
        <f t="shared" si="31"/>
        <v>0</v>
      </c>
      <c r="I277" s="14">
        <v>0</v>
      </c>
      <c r="J277" s="14">
        <f t="shared" si="32"/>
        <v>0</v>
      </c>
      <c r="K277" s="14">
        <f t="shared" si="33"/>
        <v>0</v>
      </c>
      <c r="L277" s="14">
        <f t="shared" si="34"/>
        <v>0</v>
      </c>
      <c r="M277" s="15" t="s">
        <v>818</v>
      </c>
      <c r="N277" s="1" t="s">
        <v>819</v>
      </c>
      <c r="O277" s="1" t="s">
        <v>52</v>
      </c>
      <c r="P277" s="1" t="s">
        <v>52</v>
      </c>
      <c r="Q277" s="1" t="s">
        <v>780</v>
      </c>
      <c r="R277" s="1" t="s">
        <v>64</v>
      </c>
      <c r="S277" s="1" t="s">
        <v>65</v>
      </c>
      <c r="T277" s="1" t="s">
        <v>65</v>
      </c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1" t="s">
        <v>52</v>
      </c>
      <c r="AS277" s="1" t="s">
        <v>52</v>
      </c>
      <c r="AT277" s="2"/>
      <c r="AU277" s="1" t="s">
        <v>820</v>
      </c>
      <c r="AV277" s="2">
        <v>533</v>
      </c>
    </row>
    <row r="278" spans="1:48" ht="30" customHeight="1">
      <c r="A278" s="15" t="s">
        <v>816</v>
      </c>
      <c r="B278" s="15" t="s">
        <v>821</v>
      </c>
      <c r="C278" s="15" t="s">
        <v>108</v>
      </c>
      <c r="D278" s="13">
        <v>56</v>
      </c>
      <c r="E278" s="14">
        <v>0</v>
      </c>
      <c r="F278" s="14">
        <f t="shared" si="30"/>
        <v>0</v>
      </c>
      <c r="G278" s="14">
        <v>0</v>
      </c>
      <c r="H278" s="14">
        <f t="shared" si="31"/>
        <v>0</v>
      </c>
      <c r="I278" s="14">
        <v>0</v>
      </c>
      <c r="J278" s="14">
        <f t="shared" si="32"/>
        <v>0</v>
      </c>
      <c r="K278" s="14">
        <f t="shared" si="33"/>
        <v>0</v>
      </c>
      <c r="L278" s="14">
        <f t="shared" si="34"/>
        <v>0</v>
      </c>
      <c r="M278" s="15" t="s">
        <v>822</v>
      </c>
      <c r="N278" s="1" t="s">
        <v>823</v>
      </c>
      <c r="O278" s="1" t="s">
        <v>52</v>
      </c>
      <c r="P278" s="1" t="s">
        <v>52</v>
      </c>
      <c r="Q278" s="1" t="s">
        <v>780</v>
      </c>
      <c r="R278" s="1" t="s">
        <v>64</v>
      </c>
      <c r="S278" s="1" t="s">
        <v>65</v>
      </c>
      <c r="T278" s="1" t="s">
        <v>65</v>
      </c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1" t="s">
        <v>52</v>
      </c>
      <c r="AS278" s="1" t="s">
        <v>52</v>
      </c>
      <c r="AT278" s="2"/>
      <c r="AU278" s="1" t="s">
        <v>824</v>
      </c>
      <c r="AV278" s="2">
        <v>534</v>
      </c>
    </row>
    <row r="279" spans="1:48" ht="30" customHeight="1">
      <c r="A279" s="15" t="s">
        <v>816</v>
      </c>
      <c r="B279" s="15" t="s">
        <v>825</v>
      </c>
      <c r="C279" s="15" t="s">
        <v>108</v>
      </c>
      <c r="D279" s="13">
        <v>5</v>
      </c>
      <c r="E279" s="14">
        <v>0</v>
      </c>
      <c r="F279" s="14">
        <f t="shared" si="30"/>
        <v>0</v>
      </c>
      <c r="G279" s="14">
        <v>0</v>
      </c>
      <c r="H279" s="14">
        <f t="shared" si="31"/>
        <v>0</v>
      </c>
      <c r="I279" s="14">
        <v>0</v>
      </c>
      <c r="J279" s="14">
        <f t="shared" si="32"/>
        <v>0</v>
      </c>
      <c r="K279" s="14">
        <f t="shared" si="33"/>
        <v>0</v>
      </c>
      <c r="L279" s="14">
        <f t="shared" si="34"/>
        <v>0</v>
      </c>
      <c r="M279" s="15" t="s">
        <v>826</v>
      </c>
      <c r="N279" s="1" t="s">
        <v>827</v>
      </c>
      <c r="O279" s="1" t="s">
        <v>52</v>
      </c>
      <c r="P279" s="1" t="s">
        <v>52</v>
      </c>
      <c r="Q279" s="1" t="s">
        <v>780</v>
      </c>
      <c r="R279" s="1" t="s">
        <v>64</v>
      </c>
      <c r="S279" s="1" t="s">
        <v>65</v>
      </c>
      <c r="T279" s="1" t="s">
        <v>65</v>
      </c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1" t="s">
        <v>52</v>
      </c>
      <c r="AS279" s="1" t="s">
        <v>52</v>
      </c>
      <c r="AT279" s="2"/>
      <c r="AU279" s="1" t="s">
        <v>828</v>
      </c>
      <c r="AV279" s="2">
        <v>200</v>
      </c>
    </row>
    <row r="280" spans="1:48" ht="30" customHeight="1">
      <c r="A280" s="15" t="s">
        <v>829</v>
      </c>
      <c r="B280" s="15" t="s">
        <v>830</v>
      </c>
      <c r="C280" s="15" t="s">
        <v>108</v>
      </c>
      <c r="D280" s="13">
        <v>603</v>
      </c>
      <c r="E280" s="14">
        <v>0</v>
      </c>
      <c r="F280" s="14">
        <f t="shared" si="30"/>
        <v>0</v>
      </c>
      <c r="G280" s="14">
        <v>0</v>
      </c>
      <c r="H280" s="14">
        <f t="shared" si="31"/>
        <v>0</v>
      </c>
      <c r="I280" s="14">
        <v>0</v>
      </c>
      <c r="J280" s="14">
        <f t="shared" si="32"/>
        <v>0</v>
      </c>
      <c r="K280" s="14">
        <f t="shared" si="33"/>
        <v>0</v>
      </c>
      <c r="L280" s="14">
        <f t="shared" si="34"/>
        <v>0</v>
      </c>
      <c r="M280" s="15" t="s">
        <v>831</v>
      </c>
      <c r="N280" s="1" t="s">
        <v>832</v>
      </c>
      <c r="O280" s="1" t="s">
        <v>52</v>
      </c>
      <c r="P280" s="1" t="s">
        <v>52</v>
      </c>
      <c r="Q280" s="1" t="s">
        <v>780</v>
      </c>
      <c r="R280" s="1" t="s">
        <v>64</v>
      </c>
      <c r="S280" s="1" t="s">
        <v>65</v>
      </c>
      <c r="T280" s="1" t="s">
        <v>65</v>
      </c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1" t="s">
        <v>52</v>
      </c>
      <c r="AS280" s="1" t="s">
        <v>52</v>
      </c>
      <c r="AT280" s="2"/>
      <c r="AU280" s="1" t="s">
        <v>833</v>
      </c>
      <c r="AV280" s="2">
        <v>201</v>
      </c>
    </row>
    <row r="281" spans="1:48" ht="30" customHeight="1">
      <c r="A281" s="15" t="s">
        <v>834</v>
      </c>
      <c r="B281" s="15" t="s">
        <v>835</v>
      </c>
      <c r="C281" s="15" t="s">
        <v>108</v>
      </c>
      <c r="D281" s="13">
        <v>232</v>
      </c>
      <c r="E281" s="14">
        <v>0</v>
      </c>
      <c r="F281" s="14">
        <f t="shared" si="30"/>
        <v>0</v>
      </c>
      <c r="G281" s="14">
        <v>0</v>
      </c>
      <c r="H281" s="14">
        <f t="shared" si="31"/>
        <v>0</v>
      </c>
      <c r="I281" s="14">
        <v>0</v>
      </c>
      <c r="J281" s="14">
        <f t="shared" si="32"/>
        <v>0</v>
      </c>
      <c r="K281" s="14">
        <f t="shared" si="33"/>
        <v>0</v>
      </c>
      <c r="L281" s="14">
        <f t="shared" si="34"/>
        <v>0</v>
      </c>
      <c r="M281" s="15" t="s">
        <v>836</v>
      </c>
      <c r="N281" s="1" t="s">
        <v>837</v>
      </c>
      <c r="O281" s="1" t="s">
        <v>52</v>
      </c>
      <c r="P281" s="1" t="s">
        <v>52</v>
      </c>
      <c r="Q281" s="1" t="s">
        <v>780</v>
      </c>
      <c r="R281" s="1" t="s">
        <v>64</v>
      </c>
      <c r="S281" s="1" t="s">
        <v>65</v>
      </c>
      <c r="T281" s="1" t="s">
        <v>65</v>
      </c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1" t="s">
        <v>52</v>
      </c>
      <c r="AS281" s="1" t="s">
        <v>52</v>
      </c>
      <c r="AT281" s="2"/>
      <c r="AU281" s="1" t="s">
        <v>838</v>
      </c>
      <c r="AV281" s="2">
        <v>202</v>
      </c>
    </row>
    <row r="282" spans="1:48" ht="30" customHeight="1">
      <c r="A282" s="15" t="s">
        <v>839</v>
      </c>
      <c r="B282" s="15" t="s">
        <v>840</v>
      </c>
      <c r="C282" s="15" t="s">
        <v>108</v>
      </c>
      <c r="D282" s="13">
        <v>535</v>
      </c>
      <c r="E282" s="14">
        <v>0</v>
      </c>
      <c r="F282" s="14">
        <f t="shared" si="30"/>
        <v>0</v>
      </c>
      <c r="G282" s="14">
        <v>0</v>
      </c>
      <c r="H282" s="14">
        <f t="shared" si="31"/>
        <v>0</v>
      </c>
      <c r="I282" s="14">
        <v>0</v>
      </c>
      <c r="J282" s="14">
        <f t="shared" si="32"/>
        <v>0</v>
      </c>
      <c r="K282" s="14">
        <f t="shared" si="33"/>
        <v>0</v>
      </c>
      <c r="L282" s="14">
        <f t="shared" si="34"/>
        <v>0</v>
      </c>
      <c r="M282" s="15" t="s">
        <v>841</v>
      </c>
      <c r="N282" s="1" t="s">
        <v>842</v>
      </c>
      <c r="O282" s="1" t="s">
        <v>52</v>
      </c>
      <c r="P282" s="1" t="s">
        <v>52</v>
      </c>
      <c r="Q282" s="1" t="s">
        <v>780</v>
      </c>
      <c r="R282" s="1" t="s">
        <v>64</v>
      </c>
      <c r="S282" s="1" t="s">
        <v>65</v>
      </c>
      <c r="T282" s="1" t="s">
        <v>65</v>
      </c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1" t="s">
        <v>52</v>
      </c>
      <c r="AS282" s="1" t="s">
        <v>52</v>
      </c>
      <c r="AT282" s="2"/>
      <c r="AU282" s="1" t="s">
        <v>843</v>
      </c>
      <c r="AV282" s="2">
        <v>535</v>
      </c>
    </row>
    <row r="283" spans="1:48" ht="30" customHeight="1">
      <c r="A283" s="15" t="s">
        <v>844</v>
      </c>
      <c r="B283" s="15" t="s">
        <v>845</v>
      </c>
      <c r="C283" s="15" t="s">
        <v>79</v>
      </c>
      <c r="D283" s="13">
        <v>14</v>
      </c>
      <c r="E283" s="14">
        <v>0</v>
      </c>
      <c r="F283" s="14">
        <f t="shared" si="30"/>
        <v>0</v>
      </c>
      <c r="G283" s="14">
        <v>0</v>
      </c>
      <c r="H283" s="14">
        <f t="shared" si="31"/>
        <v>0</v>
      </c>
      <c r="I283" s="14">
        <v>0</v>
      </c>
      <c r="J283" s="14">
        <f t="shared" si="32"/>
        <v>0</v>
      </c>
      <c r="K283" s="14">
        <f t="shared" si="33"/>
        <v>0</v>
      </c>
      <c r="L283" s="14">
        <f t="shared" si="34"/>
        <v>0</v>
      </c>
      <c r="M283" s="15" t="s">
        <v>846</v>
      </c>
      <c r="N283" s="1" t="s">
        <v>847</v>
      </c>
      <c r="O283" s="1" t="s">
        <v>52</v>
      </c>
      <c r="P283" s="1" t="s">
        <v>52</v>
      </c>
      <c r="Q283" s="1" t="s">
        <v>780</v>
      </c>
      <c r="R283" s="1" t="s">
        <v>64</v>
      </c>
      <c r="S283" s="1" t="s">
        <v>65</v>
      </c>
      <c r="T283" s="1" t="s">
        <v>65</v>
      </c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1" t="s">
        <v>52</v>
      </c>
      <c r="AS283" s="1" t="s">
        <v>52</v>
      </c>
      <c r="AT283" s="2"/>
      <c r="AU283" s="1" t="s">
        <v>848</v>
      </c>
      <c r="AV283" s="2">
        <v>536</v>
      </c>
    </row>
    <row r="284" spans="1:48" ht="30" customHeight="1">
      <c r="A284" s="15" t="s">
        <v>849</v>
      </c>
      <c r="B284" s="15" t="s">
        <v>850</v>
      </c>
      <c r="C284" s="15" t="s">
        <v>79</v>
      </c>
      <c r="D284" s="13">
        <v>51</v>
      </c>
      <c r="E284" s="14">
        <v>0</v>
      </c>
      <c r="F284" s="14">
        <f t="shared" si="30"/>
        <v>0</v>
      </c>
      <c r="G284" s="14">
        <v>0</v>
      </c>
      <c r="H284" s="14">
        <f t="shared" si="31"/>
        <v>0</v>
      </c>
      <c r="I284" s="14">
        <v>0</v>
      </c>
      <c r="J284" s="14">
        <f t="shared" si="32"/>
        <v>0</v>
      </c>
      <c r="K284" s="14">
        <f t="shared" si="33"/>
        <v>0</v>
      </c>
      <c r="L284" s="14">
        <f t="shared" si="34"/>
        <v>0</v>
      </c>
      <c r="M284" s="15" t="s">
        <v>851</v>
      </c>
      <c r="N284" s="1" t="s">
        <v>852</v>
      </c>
      <c r="O284" s="1" t="s">
        <v>52</v>
      </c>
      <c r="P284" s="1" t="s">
        <v>52</v>
      </c>
      <c r="Q284" s="1" t="s">
        <v>780</v>
      </c>
      <c r="R284" s="1" t="s">
        <v>64</v>
      </c>
      <c r="S284" s="1" t="s">
        <v>65</v>
      </c>
      <c r="T284" s="1" t="s">
        <v>65</v>
      </c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1" t="s">
        <v>52</v>
      </c>
      <c r="AS284" s="1" t="s">
        <v>52</v>
      </c>
      <c r="AT284" s="2"/>
      <c r="AU284" s="1" t="s">
        <v>853</v>
      </c>
      <c r="AV284" s="2">
        <v>206</v>
      </c>
    </row>
    <row r="285" spans="1:48" ht="30" customHeight="1">
      <c r="A285" s="15" t="s">
        <v>854</v>
      </c>
      <c r="B285" s="15" t="s">
        <v>855</v>
      </c>
      <c r="C285" s="15" t="s">
        <v>108</v>
      </c>
      <c r="D285" s="13">
        <v>362</v>
      </c>
      <c r="E285" s="14">
        <v>0</v>
      </c>
      <c r="F285" s="14">
        <f t="shared" si="30"/>
        <v>0</v>
      </c>
      <c r="G285" s="14">
        <v>0</v>
      </c>
      <c r="H285" s="14">
        <f t="shared" si="31"/>
        <v>0</v>
      </c>
      <c r="I285" s="14">
        <v>0</v>
      </c>
      <c r="J285" s="14">
        <f t="shared" si="32"/>
        <v>0</v>
      </c>
      <c r="K285" s="14">
        <f t="shared" si="33"/>
        <v>0</v>
      </c>
      <c r="L285" s="14">
        <f t="shared" si="34"/>
        <v>0</v>
      </c>
      <c r="M285" s="15" t="s">
        <v>856</v>
      </c>
      <c r="N285" s="1" t="s">
        <v>857</v>
      </c>
      <c r="O285" s="1" t="s">
        <v>52</v>
      </c>
      <c r="P285" s="1" t="s">
        <v>52</v>
      </c>
      <c r="Q285" s="1" t="s">
        <v>780</v>
      </c>
      <c r="R285" s="1" t="s">
        <v>64</v>
      </c>
      <c r="S285" s="1" t="s">
        <v>65</v>
      </c>
      <c r="T285" s="1" t="s">
        <v>65</v>
      </c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1" t="s">
        <v>52</v>
      </c>
      <c r="AS285" s="1" t="s">
        <v>52</v>
      </c>
      <c r="AT285" s="2"/>
      <c r="AU285" s="1" t="s">
        <v>858</v>
      </c>
      <c r="AV285" s="2">
        <v>537</v>
      </c>
    </row>
    <row r="286" spans="1:48" ht="30" customHeight="1">
      <c r="A286" s="15" t="s">
        <v>859</v>
      </c>
      <c r="B286" s="15" t="s">
        <v>860</v>
      </c>
      <c r="C286" s="15" t="s">
        <v>108</v>
      </c>
      <c r="D286" s="13">
        <v>266</v>
      </c>
      <c r="E286" s="14">
        <v>0</v>
      </c>
      <c r="F286" s="14">
        <f t="shared" si="30"/>
        <v>0</v>
      </c>
      <c r="G286" s="14">
        <v>0</v>
      </c>
      <c r="H286" s="14">
        <f t="shared" si="31"/>
        <v>0</v>
      </c>
      <c r="I286" s="14">
        <v>0</v>
      </c>
      <c r="J286" s="14">
        <f t="shared" si="32"/>
        <v>0</v>
      </c>
      <c r="K286" s="14">
        <f t="shared" si="33"/>
        <v>0</v>
      </c>
      <c r="L286" s="14">
        <f t="shared" si="34"/>
        <v>0</v>
      </c>
      <c r="M286" s="15" t="s">
        <v>861</v>
      </c>
      <c r="N286" s="1" t="s">
        <v>862</v>
      </c>
      <c r="O286" s="1" t="s">
        <v>52</v>
      </c>
      <c r="P286" s="1" t="s">
        <v>52</v>
      </c>
      <c r="Q286" s="1" t="s">
        <v>780</v>
      </c>
      <c r="R286" s="1" t="s">
        <v>64</v>
      </c>
      <c r="S286" s="1" t="s">
        <v>65</v>
      </c>
      <c r="T286" s="1" t="s">
        <v>65</v>
      </c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1" t="s">
        <v>52</v>
      </c>
      <c r="AS286" s="1" t="s">
        <v>52</v>
      </c>
      <c r="AT286" s="2"/>
      <c r="AU286" s="1" t="s">
        <v>863</v>
      </c>
      <c r="AV286" s="2">
        <v>538</v>
      </c>
    </row>
    <row r="287" spans="1:48" ht="30" customHeight="1">
      <c r="A287" s="15" t="s">
        <v>859</v>
      </c>
      <c r="B287" s="15" t="s">
        <v>864</v>
      </c>
      <c r="C287" s="15" t="s">
        <v>108</v>
      </c>
      <c r="D287" s="13">
        <v>184</v>
      </c>
      <c r="E287" s="14">
        <v>0</v>
      </c>
      <c r="F287" s="14">
        <f t="shared" si="30"/>
        <v>0</v>
      </c>
      <c r="G287" s="14">
        <v>0</v>
      </c>
      <c r="H287" s="14">
        <f t="shared" si="31"/>
        <v>0</v>
      </c>
      <c r="I287" s="14">
        <v>0</v>
      </c>
      <c r="J287" s="14">
        <f t="shared" si="32"/>
        <v>0</v>
      </c>
      <c r="K287" s="14">
        <f t="shared" si="33"/>
        <v>0</v>
      </c>
      <c r="L287" s="14">
        <f t="shared" si="34"/>
        <v>0</v>
      </c>
      <c r="M287" s="15" t="s">
        <v>865</v>
      </c>
      <c r="N287" s="1" t="s">
        <v>866</v>
      </c>
      <c r="O287" s="1" t="s">
        <v>52</v>
      </c>
      <c r="P287" s="1" t="s">
        <v>52</v>
      </c>
      <c r="Q287" s="1" t="s">
        <v>780</v>
      </c>
      <c r="R287" s="1" t="s">
        <v>64</v>
      </c>
      <c r="S287" s="1" t="s">
        <v>65</v>
      </c>
      <c r="T287" s="1" t="s">
        <v>65</v>
      </c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1" t="s">
        <v>52</v>
      </c>
      <c r="AS287" s="1" t="s">
        <v>52</v>
      </c>
      <c r="AT287" s="2"/>
      <c r="AU287" s="1" t="s">
        <v>867</v>
      </c>
      <c r="AV287" s="2">
        <v>539</v>
      </c>
    </row>
    <row r="288" spans="1:48" ht="30" customHeight="1">
      <c r="A288" s="15" t="s">
        <v>859</v>
      </c>
      <c r="B288" s="15" t="s">
        <v>868</v>
      </c>
      <c r="C288" s="15" t="s">
        <v>108</v>
      </c>
      <c r="D288" s="13">
        <v>390</v>
      </c>
      <c r="E288" s="14">
        <v>0</v>
      </c>
      <c r="F288" s="14">
        <f t="shared" si="30"/>
        <v>0</v>
      </c>
      <c r="G288" s="14">
        <v>0</v>
      </c>
      <c r="H288" s="14">
        <f t="shared" si="31"/>
        <v>0</v>
      </c>
      <c r="I288" s="14">
        <v>0</v>
      </c>
      <c r="J288" s="14">
        <f t="shared" si="32"/>
        <v>0</v>
      </c>
      <c r="K288" s="14">
        <f t="shared" si="33"/>
        <v>0</v>
      </c>
      <c r="L288" s="14">
        <f t="shared" si="34"/>
        <v>0</v>
      </c>
      <c r="M288" s="15" t="s">
        <v>869</v>
      </c>
      <c r="N288" s="1" t="s">
        <v>870</v>
      </c>
      <c r="O288" s="1" t="s">
        <v>52</v>
      </c>
      <c r="P288" s="1" t="s">
        <v>52</v>
      </c>
      <c r="Q288" s="1" t="s">
        <v>780</v>
      </c>
      <c r="R288" s="1" t="s">
        <v>64</v>
      </c>
      <c r="S288" s="1" t="s">
        <v>65</v>
      </c>
      <c r="T288" s="1" t="s">
        <v>65</v>
      </c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1" t="s">
        <v>52</v>
      </c>
      <c r="AS288" s="1" t="s">
        <v>52</v>
      </c>
      <c r="AT288" s="2"/>
      <c r="AU288" s="1" t="s">
        <v>871</v>
      </c>
      <c r="AV288" s="2">
        <v>540</v>
      </c>
    </row>
    <row r="289" spans="1:48" ht="30" customHeight="1">
      <c r="A289" s="15" t="s">
        <v>872</v>
      </c>
      <c r="B289" s="15" t="s">
        <v>873</v>
      </c>
      <c r="C289" s="15" t="s">
        <v>108</v>
      </c>
      <c r="D289" s="13">
        <v>390</v>
      </c>
      <c r="E289" s="14">
        <v>0</v>
      </c>
      <c r="F289" s="14">
        <f t="shared" si="30"/>
        <v>0</v>
      </c>
      <c r="G289" s="14">
        <v>0</v>
      </c>
      <c r="H289" s="14">
        <f t="shared" si="31"/>
        <v>0</v>
      </c>
      <c r="I289" s="14">
        <v>0</v>
      </c>
      <c r="J289" s="14">
        <f t="shared" si="32"/>
        <v>0</v>
      </c>
      <c r="K289" s="14">
        <f t="shared" si="33"/>
        <v>0</v>
      </c>
      <c r="L289" s="14">
        <f t="shared" si="34"/>
        <v>0</v>
      </c>
      <c r="M289" s="15" t="s">
        <v>874</v>
      </c>
      <c r="N289" s="1" t="s">
        <v>875</v>
      </c>
      <c r="O289" s="1" t="s">
        <v>52</v>
      </c>
      <c r="P289" s="1" t="s">
        <v>52</v>
      </c>
      <c r="Q289" s="1" t="s">
        <v>780</v>
      </c>
      <c r="R289" s="1" t="s">
        <v>64</v>
      </c>
      <c r="S289" s="1" t="s">
        <v>65</v>
      </c>
      <c r="T289" s="1" t="s">
        <v>65</v>
      </c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1" t="s">
        <v>52</v>
      </c>
      <c r="AS289" s="1" t="s">
        <v>52</v>
      </c>
      <c r="AT289" s="2"/>
      <c r="AU289" s="1" t="s">
        <v>876</v>
      </c>
      <c r="AV289" s="2">
        <v>541</v>
      </c>
    </row>
    <row r="290" spans="1:48" ht="30" customHeight="1">
      <c r="A290" s="15" t="s">
        <v>872</v>
      </c>
      <c r="B290" s="15" t="s">
        <v>877</v>
      </c>
      <c r="C290" s="15" t="s">
        <v>108</v>
      </c>
      <c r="D290" s="13">
        <v>527</v>
      </c>
      <c r="E290" s="14">
        <v>0</v>
      </c>
      <c r="F290" s="14">
        <f t="shared" si="30"/>
        <v>0</v>
      </c>
      <c r="G290" s="14">
        <v>0</v>
      </c>
      <c r="H290" s="14">
        <f t="shared" si="31"/>
        <v>0</v>
      </c>
      <c r="I290" s="14">
        <v>0</v>
      </c>
      <c r="J290" s="14">
        <f t="shared" si="32"/>
        <v>0</v>
      </c>
      <c r="K290" s="14">
        <f t="shared" si="33"/>
        <v>0</v>
      </c>
      <c r="L290" s="14">
        <f t="shared" si="34"/>
        <v>0</v>
      </c>
      <c r="M290" s="15" t="s">
        <v>878</v>
      </c>
      <c r="N290" s="1" t="s">
        <v>879</v>
      </c>
      <c r="O290" s="1" t="s">
        <v>52</v>
      </c>
      <c r="P290" s="1" t="s">
        <v>52</v>
      </c>
      <c r="Q290" s="1" t="s">
        <v>780</v>
      </c>
      <c r="R290" s="1" t="s">
        <v>64</v>
      </c>
      <c r="S290" s="1" t="s">
        <v>65</v>
      </c>
      <c r="T290" s="1" t="s">
        <v>65</v>
      </c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1" t="s">
        <v>52</v>
      </c>
      <c r="AS290" s="1" t="s">
        <v>52</v>
      </c>
      <c r="AT290" s="2"/>
      <c r="AU290" s="1" t="s">
        <v>880</v>
      </c>
      <c r="AV290" s="2">
        <v>542</v>
      </c>
    </row>
    <row r="291" spans="1:48" ht="30" customHeight="1">
      <c r="A291" s="15" t="s">
        <v>881</v>
      </c>
      <c r="B291" s="15" t="s">
        <v>882</v>
      </c>
      <c r="C291" s="15" t="s">
        <v>108</v>
      </c>
      <c r="D291" s="13">
        <v>5</v>
      </c>
      <c r="E291" s="14">
        <v>0</v>
      </c>
      <c r="F291" s="14">
        <f t="shared" si="30"/>
        <v>0</v>
      </c>
      <c r="G291" s="14">
        <v>0</v>
      </c>
      <c r="H291" s="14">
        <f t="shared" si="31"/>
        <v>0</v>
      </c>
      <c r="I291" s="14">
        <v>0</v>
      </c>
      <c r="J291" s="14">
        <f t="shared" si="32"/>
        <v>0</v>
      </c>
      <c r="K291" s="14">
        <f t="shared" si="33"/>
        <v>0</v>
      </c>
      <c r="L291" s="14">
        <f t="shared" si="34"/>
        <v>0</v>
      </c>
      <c r="M291" s="15" t="s">
        <v>883</v>
      </c>
      <c r="N291" s="1" t="s">
        <v>884</v>
      </c>
      <c r="O291" s="1" t="s">
        <v>52</v>
      </c>
      <c r="P291" s="1" t="s">
        <v>52</v>
      </c>
      <c r="Q291" s="1" t="s">
        <v>780</v>
      </c>
      <c r="R291" s="1" t="s">
        <v>64</v>
      </c>
      <c r="S291" s="1" t="s">
        <v>65</v>
      </c>
      <c r="T291" s="1" t="s">
        <v>65</v>
      </c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1" t="s">
        <v>52</v>
      </c>
      <c r="AS291" s="1" t="s">
        <v>52</v>
      </c>
      <c r="AT291" s="2"/>
      <c r="AU291" s="1" t="s">
        <v>885</v>
      </c>
      <c r="AV291" s="2">
        <v>543</v>
      </c>
    </row>
    <row r="292" spans="1:48" ht="30" customHeight="1">
      <c r="A292" s="15" t="s">
        <v>886</v>
      </c>
      <c r="B292" s="15" t="s">
        <v>887</v>
      </c>
      <c r="C292" s="15" t="s">
        <v>61</v>
      </c>
      <c r="D292" s="13">
        <v>1</v>
      </c>
      <c r="E292" s="14">
        <v>0</v>
      </c>
      <c r="F292" s="14">
        <f t="shared" si="30"/>
        <v>0</v>
      </c>
      <c r="G292" s="14">
        <v>0</v>
      </c>
      <c r="H292" s="14">
        <f t="shared" si="31"/>
        <v>0</v>
      </c>
      <c r="I292" s="14">
        <v>0</v>
      </c>
      <c r="J292" s="14">
        <f t="shared" si="32"/>
        <v>0</v>
      </c>
      <c r="K292" s="14">
        <f t="shared" si="33"/>
        <v>0</v>
      </c>
      <c r="L292" s="14">
        <f t="shared" si="34"/>
        <v>0</v>
      </c>
      <c r="M292" s="15" t="s">
        <v>888</v>
      </c>
      <c r="N292" s="1" t="s">
        <v>889</v>
      </c>
      <c r="O292" s="1" t="s">
        <v>52</v>
      </c>
      <c r="P292" s="1" t="s">
        <v>52</v>
      </c>
      <c r="Q292" s="1" t="s">
        <v>780</v>
      </c>
      <c r="R292" s="1" t="s">
        <v>64</v>
      </c>
      <c r="S292" s="1" t="s">
        <v>65</v>
      </c>
      <c r="T292" s="1" t="s">
        <v>65</v>
      </c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1" t="s">
        <v>52</v>
      </c>
      <c r="AS292" s="1" t="s">
        <v>52</v>
      </c>
      <c r="AT292" s="2"/>
      <c r="AU292" s="1" t="s">
        <v>890</v>
      </c>
      <c r="AV292" s="2">
        <v>214</v>
      </c>
    </row>
    <row r="293" spans="1:48" ht="30" customHeight="1">
      <c r="A293" s="15" t="s">
        <v>891</v>
      </c>
      <c r="B293" s="15" t="s">
        <v>892</v>
      </c>
      <c r="C293" s="15" t="s">
        <v>61</v>
      </c>
      <c r="D293" s="13">
        <v>1</v>
      </c>
      <c r="E293" s="14">
        <v>0</v>
      </c>
      <c r="F293" s="14">
        <f t="shared" si="30"/>
        <v>0</v>
      </c>
      <c r="G293" s="14">
        <v>0</v>
      </c>
      <c r="H293" s="14">
        <f t="shared" si="31"/>
        <v>0</v>
      </c>
      <c r="I293" s="14">
        <v>0</v>
      </c>
      <c r="J293" s="14">
        <f t="shared" si="32"/>
        <v>0</v>
      </c>
      <c r="K293" s="14">
        <f t="shared" si="33"/>
        <v>0</v>
      </c>
      <c r="L293" s="14">
        <f t="shared" si="34"/>
        <v>0</v>
      </c>
      <c r="M293" s="15" t="s">
        <v>893</v>
      </c>
      <c r="N293" s="1" t="s">
        <v>894</v>
      </c>
      <c r="O293" s="1" t="s">
        <v>52</v>
      </c>
      <c r="P293" s="1" t="s">
        <v>52</v>
      </c>
      <c r="Q293" s="1" t="s">
        <v>780</v>
      </c>
      <c r="R293" s="1" t="s">
        <v>64</v>
      </c>
      <c r="S293" s="1" t="s">
        <v>65</v>
      </c>
      <c r="T293" s="1" t="s">
        <v>65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52</v>
      </c>
      <c r="AS293" s="1" t="s">
        <v>52</v>
      </c>
      <c r="AT293" s="2"/>
      <c r="AU293" s="1" t="s">
        <v>895</v>
      </c>
      <c r="AV293" s="2">
        <v>215</v>
      </c>
    </row>
    <row r="294" spans="1:48" ht="30" customHeight="1">
      <c r="A294" s="15" t="s">
        <v>896</v>
      </c>
      <c r="B294" s="15" t="s">
        <v>897</v>
      </c>
      <c r="C294" s="15" t="s">
        <v>108</v>
      </c>
      <c r="D294" s="13">
        <v>73</v>
      </c>
      <c r="E294" s="14">
        <v>0</v>
      </c>
      <c r="F294" s="14">
        <f t="shared" si="30"/>
        <v>0</v>
      </c>
      <c r="G294" s="14">
        <v>0</v>
      </c>
      <c r="H294" s="14">
        <f t="shared" si="31"/>
        <v>0</v>
      </c>
      <c r="I294" s="14">
        <v>0</v>
      </c>
      <c r="J294" s="14">
        <f t="shared" si="32"/>
        <v>0</v>
      </c>
      <c r="K294" s="14">
        <f t="shared" si="33"/>
        <v>0</v>
      </c>
      <c r="L294" s="14">
        <f t="shared" si="34"/>
        <v>0</v>
      </c>
      <c r="M294" s="15" t="s">
        <v>783</v>
      </c>
      <c r="N294" s="1" t="s">
        <v>898</v>
      </c>
      <c r="O294" s="1" t="s">
        <v>52</v>
      </c>
      <c r="P294" s="1" t="s">
        <v>52</v>
      </c>
      <c r="Q294" s="1" t="s">
        <v>780</v>
      </c>
      <c r="R294" s="1" t="s">
        <v>65</v>
      </c>
      <c r="S294" s="1" t="s">
        <v>65</v>
      </c>
      <c r="T294" s="1" t="s">
        <v>64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52</v>
      </c>
      <c r="AS294" s="1" t="s">
        <v>52</v>
      </c>
      <c r="AT294" s="2"/>
      <c r="AU294" s="1" t="s">
        <v>899</v>
      </c>
      <c r="AV294" s="2">
        <v>747</v>
      </c>
    </row>
    <row r="295" spans="1:48" ht="30" customHeight="1">
      <c r="A295" s="15" t="s">
        <v>900</v>
      </c>
      <c r="B295" s="15" t="s">
        <v>901</v>
      </c>
      <c r="C295" s="15" t="s">
        <v>108</v>
      </c>
      <c r="D295" s="13">
        <v>10</v>
      </c>
      <c r="E295" s="14">
        <v>0</v>
      </c>
      <c r="F295" s="14">
        <f t="shared" si="30"/>
        <v>0</v>
      </c>
      <c r="G295" s="14">
        <v>0</v>
      </c>
      <c r="H295" s="14">
        <f t="shared" si="31"/>
        <v>0</v>
      </c>
      <c r="I295" s="14">
        <v>0</v>
      </c>
      <c r="J295" s="14">
        <f t="shared" si="32"/>
        <v>0</v>
      </c>
      <c r="K295" s="14">
        <f t="shared" si="33"/>
        <v>0</v>
      </c>
      <c r="L295" s="14">
        <f t="shared" si="34"/>
        <v>0</v>
      </c>
      <c r="M295" s="15" t="s">
        <v>52</v>
      </c>
      <c r="N295" s="1" t="s">
        <v>902</v>
      </c>
      <c r="O295" s="1" t="s">
        <v>52</v>
      </c>
      <c r="P295" s="1" t="s">
        <v>52</v>
      </c>
      <c r="Q295" s="1" t="s">
        <v>780</v>
      </c>
      <c r="R295" s="1" t="s">
        <v>65</v>
      </c>
      <c r="S295" s="1" t="s">
        <v>65</v>
      </c>
      <c r="T295" s="1" t="s">
        <v>64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52</v>
      </c>
      <c r="AS295" s="1" t="s">
        <v>52</v>
      </c>
      <c r="AT295" s="2"/>
      <c r="AU295" s="1" t="s">
        <v>903</v>
      </c>
      <c r="AV295" s="2">
        <v>219</v>
      </c>
    </row>
    <row r="296" spans="1:48" ht="30" customHeight="1">
      <c r="A296" s="15" t="s">
        <v>904</v>
      </c>
      <c r="B296" s="15" t="s">
        <v>905</v>
      </c>
      <c r="C296" s="15" t="s">
        <v>108</v>
      </c>
      <c r="D296" s="13">
        <v>51</v>
      </c>
      <c r="E296" s="14">
        <v>0</v>
      </c>
      <c r="F296" s="14">
        <f t="shared" si="30"/>
        <v>0</v>
      </c>
      <c r="G296" s="14">
        <v>0</v>
      </c>
      <c r="H296" s="14">
        <f t="shared" si="31"/>
        <v>0</v>
      </c>
      <c r="I296" s="14">
        <v>0</v>
      </c>
      <c r="J296" s="14">
        <f t="shared" si="32"/>
        <v>0</v>
      </c>
      <c r="K296" s="14">
        <f t="shared" si="33"/>
        <v>0</v>
      </c>
      <c r="L296" s="14">
        <f t="shared" si="34"/>
        <v>0</v>
      </c>
      <c r="M296" s="15" t="s">
        <v>52</v>
      </c>
      <c r="N296" s="1" t="s">
        <v>906</v>
      </c>
      <c r="O296" s="1" t="s">
        <v>52</v>
      </c>
      <c r="P296" s="1" t="s">
        <v>52</v>
      </c>
      <c r="Q296" s="1" t="s">
        <v>780</v>
      </c>
      <c r="R296" s="1" t="s">
        <v>65</v>
      </c>
      <c r="S296" s="1" t="s">
        <v>65</v>
      </c>
      <c r="T296" s="1" t="s">
        <v>64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52</v>
      </c>
      <c r="AS296" s="1" t="s">
        <v>52</v>
      </c>
      <c r="AT296" s="2"/>
      <c r="AU296" s="1" t="s">
        <v>907</v>
      </c>
      <c r="AV296" s="2">
        <v>545</v>
      </c>
    </row>
    <row r="297" spans="1:48" ht="30" customHeight="1">
      <c r="A297" s="15" t="s">
        <v>908</v>
      </c>
      <c r="B297" s="15" t="s">
        <v>909</v>
      </c>
      <c r="C297" s="15" t="s">
        <v>108</v>
      </c>
      <c r="D297" s="13">
        <v>376</v>
      </c>
      <c r="E297" s="14">
        <v>0</v>
      </c>
      <c r="F297" s="14">
        <f t="shared" si="30"/>
        <v>0</v>
      </c>
      <c r="G297" s="14">
        <v>0</v>
      </c>
      <c r="H297" s="14">
        <f t="shared" si="31"/>
        <v>0</v>
      </c>
      <c r="I297" s="14">
        <v>0</v>
      </c>
      <c r="J297" s="14">
        <f t="shared" si="32"/>
        <v>0</v>
      </c>
      <c r="K297" s="14">
        <f t="shared" si="33"/>
        <v>0</v>
      </c>
      <c r="L297" s="14">
        <f t="shared" si="34"/>
        <v>0</v>
      </c>
      <c r="M297" s="15" t="s">
        <v>910</v>
      </c>
      <c r="N297" s="1" t="s">
        <v>911</v>
      </c>
      <c r="O297" s="1" t="s">
        <v>52</v>
      </c>
      <c r="P297" s="1" t="s">
        <v>52</v>
      </c>
      <c r="Q297" s="1" t="s">
        <v>780</v>
      </c>
      <c r="R297" s="1" t="s">
        <v>64</v>
      </c>
      <c r="S297" s="1" t="s">
        <v>65</v>
      </c>
      <c r="T297" s="1" t="s">
        <v>65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1" t="s">
        <v>52</v>
      </c>
      <c r="AS297" s="1" t="s">
        <v>52</v>
      </c>
      <c r="AT297" s="2"/>
      <c r="AU297" s="1" t="s">
        <v>912</v>
      </c>
      <c r="AV297" s="2">
        <v>507</v>
      </c>
    </row>
    <row r="298" spans="1:48" ht="30" customHeight="1">
      <c r="A298" s="13"/>
      <c r="B298" s="13"/>
      <c r="C298" s="13"/>
      <c r="D298" s="13"/>
      <c r="E298" s="14"/>
      <c r="F298" s="14"/>
      <c r="G298" s="14"/>
      <c r="H298" s="14"/>
      <c r="I298" s="14"/>
      <c r="J298" s="14"/>
      <c r="K298" s="14"/>
      <c r="L298" s="14"/>
      <c r="M298" s="13"/>
    </row>
    <row r="299" spans="1:48" ht="30" customHeight="1">
      <c r="A299" s="13"/>
      <c r="B299" s="13"/>
      <c r="C299" s="13"/>
      <c r="D299" s="13"/>
      <c r="E299" s="14"/>
      <c r="F299" s="14"/>
      <c r="G299" s="14"/>
      <c r="H299" s="14"/>
      <c r="I299" s="14"/>
      <c r="J299" s="14"/>
      <c r="K299" s="14"/>
      <c r="L299" s="14"/>
      <c r="M299" s="13"/>
    </row>
    <row r="300" spans="1:48" ht="30" customHeight="1">
      <c r="A300" s="13"/>
      <c r="B300" s="13"/>
      <c r="C300" s="13"/>
      <c r="D300" s="13"/>
      <c r="E300" s="14"/>
      <c r="F300" s="14"/>
      <c r="G300" s="14"/>
      <c r="H300" s="14"/>
      <c r="I300" s="14"/>
      <c r="J300" s="14"/>
      <c r="K300" s="14"/>
      <c r="L300" s="14"/>
      <c r="M300" s="13"/>
    </row>
    <row r="301" spans="1:48" ht="30" customHeight="1">
      <c r="A301" s="13"/>
      <c r="B301" s="13"/>
      <c r="C301" s="13"/>
      <c r="D301" s="13"/>
      <c r="E301" s="14"/>
      <c r="F301" s="14"/>
      <c r="G301" s="14"/>
      <c r="H301" s="14"/>
      <c r="I301" s="14"/>
      <c r="J301" s="14"/>
      <c r="K301" s="14"/>
      <c r="L301" s="14"/>
      <c r="M301" s="13"/>
    </row>
    <row r="302" spans="1:48" ht="30" customHeight="1">
      <c r="A302" s="13"/>
      <c r="B302" s="13"/>
      <c r="C302" s="13"/>
      <c r="D302" s="13"/>
      <c r="E302" s="14"/>
      <c r="F302" s="14"/>
      <c r="G302" s="14"/>
      <c r="H302" s="14"/>
      <c r="I302" s="14"/>
      <c r="J302" s="14"/>
      <c r="K302" s="14"/>
      <c r="L302" s="14"/>
      <c r="M302" s="13"/>
    </row>
    <row r="303" spans="1:48" ht="30" customHeight="1">
      <c r="A303" s="13"/>
      <c r="B303" s="13"/>
      <c r="C303" s="13"/>
      <c r="D303" s="13"/>
      <c r="E303" s="14"/>
      <c r="F303" s="14"/>
      <c r="G303" s="14"/>
      <c r="H303" s="14"/>
      <c r="I303" s="14"/>
      <c r="J303" s="14"/>
      <c r="K303" s="14"/>
      <c r="L303" s="14"/>
      <c r="M303" s="13"/>
    </row>
    <row r="304" spans="1:48" ht="30" customHeight="1">
      <c r="A304" s="13"/>
      <c r="B304" s="13"/>
      <c r="C304" s="13"/>
      <c r="D304" s="13"/>
      <c r="E304" s="14"/>
      <c r="F304" s="14"/>
      <c r="G304" s="14"/>
      <c r="H304" s="14"/>
      <c r="I304" s="14"/>
      <c r="J304" s="14"/>
      <c r="K304" s="14"/>
      <c r="L304" s="14"/>
      <c r="M304" s="13"/>
    </row>
    <row r="305" spans="1:48" ht="30" customHeight="1">
      <c r="A305" s="13"/>
      <c r="B305" s="13"/>
      <c r="C305" s="13"/>
      <c r="D305" s="13"/>
      <c r="E305" s="14"/>
      <c r="F305" s="14"/>
      <c r="G305" s="14"/>
      <c r="H305" s="14"/>
      <c r="I305" s="14"/>
      <c r="J305" s="14"/>
      <c r="K305" s="14"/>
      <c r="L305" s="14"/>
      <c r="M305" s="13"/>
    </row>
    <row r="306" spans="1:48" ht="30" customHeight="1">
      <c r="A306" s="13"/>
      <c r="B306" s="13"/>
      <c r="C306" s="13"/>
      <c r="D306" s="13"/>
      <c r="E306" s="14"/>
      <c r="F306" s="14"/>
      <c r="G306" s="14"/>
      <c r="H306" s="14"/>
      <c r="I306" s="14"/>
      <c r="J306" s="14"/>
      <c r="K306" s="14"/>
      <c r="L306" s="14"/>
      <c r="M306" s="13"/>
    </row>
    <row r="307" spans="1:48" ht="30" customHeight="1">
      <c r="A307" s="13"/>
      <c r="B307" s="13"/>
      <c r="C307" s="13"/>
      <c r="D307" s="13"/>
      <c r="E307" s="14"/>
      <c r="F307" s="14"/>
      <c r="G307" s="14"/>
      <c r="H307" s="14"/>
      <c r="I307" s="14"/>
      <c r="J307" s="14"/>
      <c r="K307" s="14"/>
      <c r="L307" s="14"/>
      <c r="M307" s="13"/>
    </row>
    <row r="308" spans="1:48" ht="30" customHeight="1">
      <c r="A308" s="13"/>
      <c r="B308" s="13"/>
      <c r="C308" s="13"/>
      <c r="D308" s="13"/>
      <c r="E308" s="14"/>
      <c r="F308" s="14"/>
      <c r="G308" s="14"/>
      <c r="H308" s="14"/>
      <c r="I308" s="14"/>
      <c r="J308" s="14"/>
      <c r="K308" s="14"/>
      <c r="L308" s="14"/>
      <c r="M308" s="13"/>
    </row>
    <row r="309" spans="1:48" ht="30" customHeight="1">
      <c r="A309" s="13"/>
      <c r="B309" s="13"/>
      <c r="C309" s="13"/>
      <c r="D309" s="13"/>
      <c r="E309" s="14"/>
      <c r="F309" s="14"/>
      <c r="G309" s="14"/>
      <c r="H309" s="14"/>
      <c r="I309" s="14"/>
      <c r="J309" s="14"/>
      <c r="K309" s="14"/>
      <c r="L309" s="14"/>
      <c r="M309" s="13"/>
    </row>
    <row r="310" spans="1:48" ht="30" customHeight="1">
      <c r="A310" s="13"/>
      <c r="B310" s="13"/>
      <c r="C310" s="13"/>
      <c r="D310" s="13"/>
      <c r="E310" s="14"/>
      <c r="F310" s="14"/>
      <c r="G310" s="14"/>
      <c r="H310" s="14"/>
      <c r="I310" s="14"/>
      <c r="J310" s="14"/>
      <c r="K310" s="14"/>
      <c r="L310" s="14"/>
      <c r="M310" s="13"/>
    </row>
    <row r="311" spans="1:48" ht="30" customHeight="1">
      <c r="A311" s="13"/>
      <c r="B311" s="13"/>
      <c r="C311" s="13"/>
      <c r="D311" s="13"/>
      <c r="E311" s="14"/>
      <c r="F311" s="14"/>
      <c r="G311" s="14"/>
      <c r="H311" s="14"/>
      <c r="I311" s="14"/>
      <c r="J311" s="14"/>
      <c r="K311" s="14"/>
      <c r="L311" s="14"/>
      <c r="M311" s="13"/>
    </row>
    <row r="312" spans="1:48" ht="30" customHeight="1">
      <c r="A312" s="13"/>
      <c r="B312" s="13"/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3"/>
    </row>
    <row r="313" spans="1:48" ht="30" customHeight="1">
      <c r="A313" s="13"/>
      <c r="B313" s="13"/>
      <c r="C313" s="13"/>
      <c r="D313" s="13"/>
      <c r="E313" s="14"/>
      <c r="F313" s="14"/>
      <c r="G313" s="14"/>
      <c r="H313" s="14"/>
      <c r="I313" s="14"/>
      <c r="J313" s="14"/>
      <c r="K313" s="14"/>
      <c r="L313" s="14"/>
      <c r="M313" s="13"/>
    </row>
    <row r="314" spans="1:48" ht="30" customHeight="1">
      <c r="A314" s="13"/>
      <c r="B314" s="13"/>
      <c r="C314" s="13"/>
      <c r="D314" s="13"/>
      <c r="E314" s="14"/>
      <c r="F314" s="14"/>
      <c r="G314" s="14"/>
      <c r="H314" s="14"/>
      <c r="I314" s="14"/>
      <c r="J314" s="14"/>
      <c r="K314" s="14"/>
      <c r="L314" s="14"/>
      <c r="M314" s="13"/>
    </row>
    <row r="315" spans="1:48" ht="30" customHeight="1">
      <c r="A315" s="15" t="s">
        <v>95</v>
      </c>
      <c r="B315" s="13"/>
      <c r="C315" s="13"/>
      <c r="D315" s="13"/>
      <c r="E315" s="14"/>
      <c r="F315" s="14">
        <f>SUMIF(AR269:AR314,"",F269:F314)</f>
        <v>0</v>
      </c>
      <c r="G315" s="14"/>
      <c r="H315" s="14">
        <f>SUMIF(AR269:AR314,"",H269:H314)</f>
        <v>0</v>
      </c>
      <c r="I315" s="14"/>
      <c r="J315" s="14">
        <f>SUMIF(AR269:AR314,"",J269:J314)</f>
        <v>0</v>
      </c>
      <c r="K315" s="14"/>
      <c r="L315" s="14">
        <f>SUMIF(AR269:AR314,"",L269:L314)</f>
        <v>0</v>
      </c>
      <c r="M315" s="13"/>
      <c r="N315" t="s">
        <v>96</v>
      </c>
    </row>
    <row r="316" spans="1:48" ht="30" customHeight="1">
      <c r="A316" s="15" t="s">
        <v>915</v>
      </c>
      <c r="B316" s="15" t="s">
        <v>917</v>
      </c>
      <c r="C316" s="13"/>
      <c r="D316" s="13"/>
      <c r="E316" s="14"/>
      <c r="F316" s="14"/>
      <c r="G316" s="14"/>
      <c r="H316" s="14"/>
      <c r="I316" s="14"/>
      <c r="J316" s="14"/>
      <c r="K316" s="14"/>
      <c r="L316" s="14"/>
      <c r="M316" s="13"/>
      <c r="N316" s="2"/>
      <c r="O316" s="2"/>
      <c r="P316" s="2"/>
      <c r="Q316" s="1" t="s">
        <v>916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>
      <c r="A317" s="15" t="s">
        <v>918</v>
      </c>
      <c r="B317" s="15" t="s">
        <v>919</v>
      </c>
      <c r="C317" s="15" t="s">
        <v>108</v>
      </c>
      <c r="D317" s="13">
        <v>204</v>
      </c>
      <c r="E317" s="14">
        <v>0</v>
      </c>
      <c r="F317" s="14">
        <f>TRUNC(E317*D317, 0)</f>
        <v>0</v>
      </c>
      <c r="G317" s="14">
        <v>0</v>
      </c>
      <c r="H317" s="14">
        <f>TRUNC(G317*D317, 0)</f>
        <v>0</v>
      </c>
      <c r="I317" s="14">
        <v>0</v>
      </c>
      <c r="J317" s="14">
        <f>TRUNC(I317*D317, 0)</f>
        <v>0</v>
      </c>
      <c r="K317" s="14">
        <f t="shared" ref="K317:L320" si="35">TRUNC(E317+G317+I317, 0)</f>
        <v>0</v>
      </c>
      <c r="L317" s="14">
        <f t="shared" si="35"/>
        <v>0</v>
      </c>
      <c r="M317" s="15" t="s">
        <v>920</v>
      </c>
      <c r="N317" s="1" t="s">
        <v>921</v>
      </c>
      <c r="O317" s="1" t="s">
        <v>52</v>
      </c>
      <c r="P317" s="1" t="s">
        <v>52</v>
      </c>
      <c r="Q317" s="1" t="s">
        <v>916</v>
      </c>
      <c r="R317" s="1" t="s">
        <v>65</v>
      </c>
      <c r="S317" s="1" t="s">
        <v>65</v>
      </c>
      <c r="T317" s="1" t="s">
        <v>64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52</v>
      </c>
      <c r="AS317" s="1" t="s">
        <v>52</v>
      </c>
      <c r="AT317" s="2"/>
      <c r="AU317" s="1" t="s">
        <v>922</v>
      </c>
      <c r="AV317" s="2">
        <v>512</v>
      </c>
    </row>
    <row r="318" spans="1:48" ht="30" customHeight="1">
      <c r="A318" s="15" t="s">
        <v>923</v>
      </c>
      <c r="B318" s="15" t="s">
        <v>924</v>
      </c>
      <c r="C318" s="15" t="s">
        <v>108</v>
      </c>
      <c r="D318" s="13">
        <v>204</v>
      </c>
      <c r="E318" s="14">
        <v>0</v>
      </c>
      <c r="F318" s="14">
        <f>TRUNC(E318*D318, 0)</f>
        <v>0</v>
      </c>
      <c r="G318" s="14">
        <v>0</v>
      </c>
      <c r="H318" s="14">
        <f>TRUNC(G318*D318, 0)</f>
        <v>0</v>
      </c>
      <c r="I318" s="14">
        <v>0</v>
      </c>
      <c r="J318" s="14">
        <f>TRUNC(I318*D318, 0)</f>
        <v>0</v>
      </c>
      <c r="K318" s="14">
        <f t="shared" si="35"/>
        <v>0</v>
      </c>
      <c r="L318" s="14">
        <f t="shared" si="35"/>
        <v>0</v>
      </c>
      <c r="M318" s="15" t="s">
        <v>920</v>
      </c>
      <c r="N318" s="1" t="s">
        <v>925</v>
      </c>
      <c r="O318" s="1" t="s">
        <v>52</v>
      </c>
      <c r="P318" s="1" t="s">
        <v>52</v>
      </c>
      <c r="Q318" s="1" t="s">
        <v>916</v>
      </c>
      <c r="R318" s="1" t="s">
        <v>65</v>
      </c>
      <c r="S318" s="1" t="s">
        <v>65</v>
      </c>
      <c r="T318" s="1" t="s">
        <v>64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52</v>
      </c>
      <c r="AS318" s="1" t="s">
        <v>52</v>
      </c>
      <c r="AT318" s="2"/>
      <c r="AU318" s="1" t="s">
        <v>926</v>
      </c>
      <c r="AV318" s="2">
        <v>513</v>
      </c>
    </row>
    <row r="319" spans="1:48" ht="30" customHeight="1">
      <c r="A319" s="15" t="s">
        <v>927</v>
      </c>
      <c r="B319" s="15" t="s">
        <v>928</v>
      </c>
      <c r="C319" s="15" t="s">
        <v>108</v>
      </c>
      <c r="D319" s="13">
        <v>204</v>
      </c>
      <c r="E319" s="14">
        <v>0</v>
      </c>
      <c r="F319" s="14">
        <f>TRUNC(E319*D319, 0)</f>
        <v>0</v>
      </c>
      <c r="G319" s="14">
        <v>0</v>
      </c>
      <c r="H319" s="14">
        <f>TRUNC(G319*D319, 0)</f>
        <v>0</v>
      </c>
      <c r="I319" s="14">
        <v>0</v>
      </c>
      <c r="J319" s="14">
        <f>TRUNC(I319*D319, 0)</f>
        <v>0</v>
      </c>
      <c r="K319" s="14">
        <f t="shared" si="35"/>
        <v>0</v>
      </c>
      <c r="L319" s="14">
        <f t="shared" si="35"/>
        <v>0</v>
      </c>
      <c r="M319" s="15" t="s">
        <v>920</v>
      </c>
      <c r="N319" s="1" t="s">
        <v>929</v>
      </c>
      <c r="O319" s="1" t="s">
        <v>52</v>
      </c>
      <c r="P319" s="1" t="s">
        <v>52</v>
      </c>
      <c r="Q319" s="1" t="s">
        <v>916</v>
      </c>
      <c r="R319" s="1" t="s">
        <v>65</v>
      </c>
      <c r="S319" s="1" t="s">
        <v>65</v>
      </c>
      <c r="T319" s="1" t="s">
        <v>64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1" t="s">
        <v>52</v>
      </c>
      <c r="AS319" s="1" t="s">
        <v>52</v>
      </c>
      <c r="AT319" s="2"/>
      <c r="AU319" s="1" t="s">
        <v>930</v>
      </c>
      <c r="AV319" s="2">
        <v>514</v>
      </c>
    </row>
    <row r="320" spans="1:48" ht="30" customHeight="1">
      <c r="A320" s="15" t="s">
        <v>931</v>
      </c>
      <c r="B320" s="15" t="s">
        <v>932</v>
      </c>
      <c r="C320" s="15" t="s">
        <v>108</v>
      </c>
      <c r="D320" s="13">
        <v>25</v>
      </c>
      <c r="E320" s="14">
        <v>0</v>
      </c>
      <c r="F320" s="14">
        <f>TRUNC(E320*D320, 0)</f>
        <v>0</v>
      </c>
      <c r="G320" s="14">
        <v>0</v>
      </c>
      <c r="H320" s="14">
        <f>TRUNC(G320*D320, 0)</f>
        <v>0</v>
      </c>
      <c r="I320" s="14">
        <v>0</v>
      </c>
      <c r="J320" s="14">
        <f>TRUNC(I320*D320, 0)</f>
        <v>0</v>
      </c>
      <c r="K320" s="14">
        <f t="shared" si="35"/>
        <v>0</v>
      </c>
      <c r="L320" s="14">
        <f t="shared" si="35"/>
        <v>0</v>
      </c>
      <c r="M320" s="15" t="s">
        <v>920</v>
      </c>
      <c r="N320" s="1" t="s">
        <v>933</v>
      </c>
      <c r="O320" s="1" t="s">
        <v>52</v>
      </c>
      <c r="P320" s="1" t="s">
        <v>52</v>
      </c>
      <c r="Q320" s="1" t="s">
        <v>916</v>
      </c>
      <c r="R320" s="1" t="s">
        <v>65</v>
      </c>
      <c r="S320" s="1" t="s">
        <v>65</v>
      </c>
      <c r="T320" s="1" t="s">
        <v>64</v>
      </c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1" t="s">
        <v>52</v>
      </c>
      <c r="AS320" s="1" t="s">
        <v>52</v>
      </c>
      <c r="AT320" s="2"/>
      <c r="AU320" s="1" t="s">
        <v>934</v>
      </c>
      <c r="AV320" s="2">
        <v>515</v>
      </c>
    </row>
    <row r="321" spans="1:13" ht="30" customHeight="1">
      <c r="A321" s="13"/>
      <c r="B321" s="13"/>
      <c r="C321" s="13"/>
      <c r="D321" s="13"/>
      <c r="E321" s="14"/>
      <c r="F321" s="14"/>
      <c r="G321" s="14"/>
      <c r="H321" s="14"/>
      <c r="I321" s="14"/>
      <c r="J321" s="14"/>
      <c r="K321" s="14"/>
      <c r="L321" s="14"/>
      <c r="M321" s="13"/>
    </row>
    <row r="322" spans="1:13" ht="30" customHeight="1">
      <c r="A322" s="13"/>
      <c r="B322" s="13"/>
      <c r="C322" s="13"/>
      <c r="D322" s="13"/>
      <c r="E322" s="14"/>
      <c r="F322" s="14"/>
      <c r="G322" s="14"/>
      <c r="H322" s="14"/>
      <c r="I322" s="14"/>
      <c r="J322" s="14"/>
      <c r="K322" s="14"/>
      <c r="L322" s="14"/>
      <c r="M322" s="13"/>
    </row>
    <row r="323" spans="1:13" ht="30" customHeight="1">
      <c r="A323" s="13"/>
      <c r="B323" s="13"/>
      <c r="C323" s="13"/>
      <c r="D323" s="13"/>
      <c r="E323" s="14"/>
      <c r="F323" s="14"/>
      <c r="G323" s="14"/>
      <c r="H323" s="14"/>
      <c r="I323" s="14"/>
      <c r="J323" s="14"/>
      <c r="K323" s="14"/>
      <c r="L323" s="14"/>
      <c r="M323" s="13"/>
    </row>
    <row r="324" spans="1:13" ht="30" customHeight="1">
      <c r="A324" s="13"/>
      <c r="B324" s="13"/>
      <c r="C324" s="13"/>
      <c r="D324" s="13"/>
      <c r="E324" s="14"/>
      <c r="F324" s="14"/>
      <c r="G324" s="14"/>
      <c r="H324" s="14"/>
      <c r="I324" s="14"/>
      <c r="J324" s="14"/>
      <c r="K324" s="14"/>
      <c r="L324" s="14"/>
      <c r="M324" s="13"/>
    </row>
    <row r="325" spans="1:13" ht="30" customHeight="1">
      <c r="A325" s="13"/>
      <c r="B325" s="13"/>
      <c r="C325" s="13"/>
      <c r="D325" s="13"/>
      <c r="E325" s="14"/>
      <c r="F325" s="14"/>
      <c r="G325" s="14"/>
      <c r="H325" s="14"/>
      <c r="I325" s="14"/>
      <c r="J325" s="14"/>
      <c r="K325" s="14"/>
      <c r="L325" s="14"/>
      <c r="M325" s="13"/>
    </row>
    <row r="326" spans="1:13" ht="30" customHeight="1">
      <c r="A326" s="13"/>
      <c r="B326" s="13"/>
      <c r="C326" s="13"/>
      <c r="D326" s="13"/>
      <c r="E326" s="14"/>
      <c r="F326" s="14"/>
      <c r="G326" s="14"/>
      <c r="H326" s="14"/>
      <c r="I326" s="14"/>
      <c r="J326" s="14"/>
      <c r="K326" s="14"/>
      <c r="L326" s="14"/>
      <c r="M326" s="13"/>
    </row>
    <row r="327" spans="1:13" ht="30" customHeight="1">
      <c r="A327" s="13"/>
      <c r="B327" s="13"/>
      <c r="C327" s="13"/>
      <c r="D327" s="13"/>
      <c r="E327" s="14"/>
      <c r="F327" s="14"/>
      <c r="G327" s="14"/>
      <c r="H327" s="14"/>
      <c r="I327" s="14"/>
      <c r="J327" s="14"/>
      <c r="K327" s="14"/>
      <c r="L327" s="14"/>
      <c r="M327" s="13"/>
    </row>
    <row r="328" spans="1:13" ht="30" customHeight="1">
      <c r="A328" s="13"/>
      <c r="B328" s="13"/>
      <c r="C328" s="13"/>
      <c r="D328" s="13"/>
      <c r="E328" s="14"/>
      <c r="F328" s="14"/>
      <c r="G328" s="14"/>
      <c r="H328" s="14"/>
      <c r="I328" s="14"/>
      <c r="J328" s="14"/>
      <c r="K328" s="14"/>
      <c r="L328" s="14"/>
      <c r="M328" s="13"/>
    </row>
    <row r="329" spans="1:13" ht="30" customHeight="1">
      <c r="A329" s="13"/>
      <c r="B329" s="13"/>
      <c r="C329" s="13"/>
      <c r="D329" s="13"/>
      <c r="E329" s="14"/>
      <c r="F329" s="14"/>
      <c r="G329" s="14"/>
      <c r="H329" s="14"/>
      <c r="I329" s="14"/>
      <c r="J329" s="14"/>
      <c r="K329" s="14"/>
      <c r="L329" s="14"/>
      <c r="M329" s="13"/>
    </row>
    <row r="330" spans="1:13" ht="30" customHeight="1">
      <c r="A330" s="13"/>
      <c r="B330" s="13"/>
      <c r="C330" s="13"/>
      <c r="D330" s="13"/>
      <c r="E330" s="14"/>
      <c r="F330" s="14"/>
      <c r="G330" s="14"/>
      <c r="H330" s="14"/>
      <c r="I330" s="14"/>
      <c r="J330" s="14"/>
      <c r="K330" s="14"/>
      <c r="L330" s="14"/>
      <c r="M330" s="13"/>
    </row>
    <row r="331" spans="1:13" ht="30" customHeight="1">
      <c r="A331" s="13"/>
      <c r="B331" s="13"/>
      <c r="C331" s="13"/>
      <c r="D331" s="13"/>
      <c r="E331" s="14"/>
      <c r="F331" s="14"/>
      <c r="G331" s="14"/>
      <c r="H331" s="14"/>
      <c r="I331" s="14"/>
      <c r="J331" s="14"/>
      <c r="K331" s="14"/>
      <c r="L331" s="14"/>
      <c r="M331" s="13"/>
    </row>
    <row r="332" spans="1:13" ht="30" customHeight="1">
      <c r="A332" s="13"/>
      <c r="B332" s="13"/>
      <c r="C332" s="13"/>
      <c r="D332" s="13"/>
      <c r="E332" s="14"/>
      <c r="F332" s="14"/>
      <c r="G332" s="14"/>
      <c r="H332" s="14"/>
      <c r="I332" s="14"/>
      <c r="J332" s="14"/>
      <c r="K332" s="14"/>
      <c r="L332" s="14"/>
      <c r="M332" s="13"/>
    </row>
    <row r="333" spans="1:13" ht="30" customHeight="1">
      <c r="A333" s="13"/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</row>
    <row r="334" spans="1:13" ht="30" customHeight="1">
      <c r="A334" s="13"/>
      <c r="B334" s="13"/>
      <c r="C334" s="13"/>
      <c r="D334" s="13"/>
      <c r="E334" s="14"/>
      <c r="F334" s="14"/>
      <c r="G334" s="14"/>
      <c r="H334" s="14"/>
      <c r="I334" s="14"/>
      <c r="J334" s="14"/>
      <c r="K334" s="14"/>
      <c r="L334" s="14"/>
      <c r="M334" s="13"/>
    </row>
    <row r="335" spans="1:13" ht="30" customHeight="1">
      <c r="A335" s="13"/>
      <c r="B335" s="13"/>
      <c r="C335" s="13"/>
      <c r="D335" s="13"/>
      <c r="E335" s="14"/>
      <c r="F335" s="14"/>
      <c r="G335" s="14"/>
      <c r="H335" s="14"/>
      <c r="I335" s="14"/>
      <c r="J335" s="14"/>
      <c r="K335" s="14"/>
      <c r="L335" s="14"/>
      <c r="M335" s="13"/>
    </row>
    <row r="336" spans="1:13" ht="30" customHeight="1">
      <c r="A336" s="13"/>
      <c r="B336" s="13"/>
      <c r="C336" s="13"/>
      <c r="D336" s="13"/>
      <c r="E336" s="14"/>
      <c r="F336" s="14"/>
      <c r="G336" s="14"/>
      <c r="H336" s="14"/>
      <c r="I336" s="14"/>
      <c r="J336" s="14"/>
      <c r="K336" s="14"/>
      <c r="L336" s="14"/>
      <c r="M336" s="13"/>
    </row>
    <row r="337" spans="1:48" ht="30" customHeight="1">
      <c r="A337" s="13"/>
      <c r="B337" s="13"/>
      <c r="C337" s="13"/>
      <c r="D337" s="13"/>
      <c r="E337" s="14"/>
      <c r="F337" s="14"/>
      <c r="G337" s="14"/>
      <c r="H337" s="14"/>
      <c r="I337" s="14"/>
      <c r="J337" s="14"/>
      <c r="K337" s="14"/>
      <c r="L337" s="14"/>
      <c r="M337" s="13"/>
    </row>
    <row r="338" spans="1:48" ht="30" customHeight="1">
      <c r="A338" s="13"/>
      <c r="B338" s="13"/>
      <c r="C338" s="13"/>
      <c r="D338" s="13"/>
      <c r="E338" s="14"/>
      <c r="F338" s="14"/>
      <c r="G338" s="14"/>
      <c r="H338" s="14"/>
      <c r="I338" s="14"/>
      <c r="J338" s="14"/>
      <c r="K338" s="14"/>
      <c r="L338" s="14"/>
      <c r="M338" s="13"/>
    </row>
    <row r="339" spans="1:48" ht="30" customHeight="1">
      <c r="A339" s="15" t="s">
        <v>95</v>
      </c>
      <c r="B339" s="13"/>
      <c r="C339" s="13"/>
      <c r="D339" s="13"/>
      <c r="E339" s="14"/>
      <c r="F339" s="14">
        <f>SUMIF(AR317:AR338,"",F317:F338)</f>
        <v>0</v>
      </c>
      <c r="G339" s="14"/>
      <c r="H339" s="14">
        <f>SUMIF(AR317:AR338,"",H317:H338)</f>
        <v>0</v>
      </c>
      <c r="I339" s="14"/>
      <c r="J339" s="14">
        <f>SUMIF(AR317:AR338,"",J317:J338)</f>
        <v>0</v>
      </c>
      <c r="K339" s="14"/>
      <c r="L339" s="14">
        <f>SUMIF(AR317:AR338,"",L317:L338)</f>
        <v>0</v>
      </c>
      <c r="M339" s="13"/>
      <c r="N339" t="s">
        <v>96</v>
      </c>
    </row>
    <row r="340" spans="1:48" ht="30" customHeight="1">
      <c r="A340" s="15" t="s">
        <v>935</v>
      </c>
      <c r="B340" s="15" t="s">
        <v>937</v>
      </c>
      <c r="C340" s="13"/>
      <c r="D340" s="13"/>
      <c r="E340" s="14"/>
      <c r="F340" s="14"/>
      <c r="G340" s="14"/>
      <c r="H340" s="14"/>
      <c r="I340" s="14"/>
      <c r="J340" s="14"/>
      <c r="K340" s="14"/>
      <c r="L340" s="14"/>
      <c r="M340" s="13"/>
      <c r="N340" s="2"/>
      <c r="O340" s="2"/>
      <c r="P340" s="2"/>
      <c r="Q340" s="1" t="s">
        <v>936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30" customHeight="1">
      <c r="A341" s="15" t="s">
        <v>938</v>
      </c>
      <c r="B341" s="15" t="s">
        <v>939</v>
      </c>
      <c r="C341" s="15" t="s">
        <v>108</v>
      </c>
      <c r="D341" s="13">
        <v>237</v>
      </c>
      <c r="E341" s="14">
        <v>0</v>
      </c>
      <c r="F341" s="14">
        <f>TRUNC(E341*D341, 0)</f>
        <v>0</v>
      </c>
      <c r="G341" s="14">
        <v>0</v>
      </c>
      <c r="H341" s="14">
        <f>TRUNC(G341*D341, 0)</f>
        <v>0</v>
      </c>
      <c r="I341" s="14">
        <v>0</v>
      </c>
      <c r="J341" s="14">
        <f>TRUNC(I341*D341, 0)</f>
        <v>0</v>
      </c>
      <c r="K341" s="14">
        <f t="shared" ref="K341:L344" si="36">TRUNC(E341+G341+I341, 0)</f>
        <v>0</v>
      </c>
      <c r="L341" s="14">
        <f t="shared" si="36"/>
        <v>0</v>
      </c>
      <c r="M341" s="15" t="s">
        <v>920</v>
      </c>
      <c r="N341" s="1" t="s">
        <v>940</v>
      </c>
      <c r="O341" s="1" t="s">
        <v>52</v>
      </c>
      <c r="P341" s="1" t="s">
        <v>52</v>
      </c>
      <c r="Q341" s="1" t="s">
        <v>936</v>
      </c>
      <c r="R341" s="1" t="s">
        <v>65</v>
      </c>
      <c r="S341" s="1" t="s">
        <v>65</v>
      </c>
      <c r="T341" s="1" t="s">
        <v>64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1" t="s">
        <v>52</v>
      </c>
      <c r="AS341" s="1" t="s">
        <v>52</v>
      </c>
      <c r="AT341" s="2"/>
      <c r="AU341" s="1" t="s">
        <v>941</v>
      </c>
      <c r="AV341" s="2">
        <v>516</v>
      </c>
    </row>
    <row r="342" spans="1:48" ht="30" customHeight="1">
      <c r="A342" s="15" t="s">
        <v>942</v>
      </c>
      <c r="B342" s="15" t="s">
        <v>943</v>
      </c>
      <c r="C342" s="15" t="s">
        <v>108</v>
      </c>
      <c r="D342" s="13">
        <v>237</v>
      </c>
      <c r="E342" s="14">
        <v>0</v>
      </c>
      <c r="F342" s="14">
        <f>TRUNC(E342*D342, 0)</f>
        <v>0</v>
      </c>
      <c r="G342" s="14">
        <v>0</v>
      </c>
      <c r="H342" s="14">
        <f>TRUNC(G342*D342, 0)</f>
        <v>0</v>
      </c>
      <c r="I342" s="14">
        <v>0</v>
      </c>
      <c r="J342" s="14">
        <f>TRUNC(I342*D342, 0)</f>
        <v>0</v>
      </c>
      <c r="K342" s="14">
        <f t="shared" si="36"/>
        <v>0</v>
      </c>
      <c r="L342" s="14">
        <f t="shared" si="36"/>
        <v>0</v>
      </c>
      <c r="M342" s="15" t="s">
        <v>920</v>
      </c>
      <c r="N342" s="1" t="s">
        <v>944</v>
      </c>
      <c r="O342" s="1" t="s">
        <v>52</v>
      </c>
      <c r="P342" s="1" t="s">
        <v>52</v>
      </c>
      <c r="Q342" s="1" t="s">
        <v>936</v>
      </c>
      <c r="R342" s="1" t="s">
        <v>65</v>
      </c>
      <c r="S342" s="1" t="s">
        <v>65</v>
      </c>
      <c r="T342" s="1" t="s">
        <v>64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1" t="s">
        <v>52</v>
      </c>
      <c r="AS342" s="1" t="s">
        <v>52</v>
      </c>
      <c r="AT342" s="2"/>
      <c r="AU342" s="1" t="s">
        <v>945</v>
      </c>
      <c r="AV342" s="2">
        <v>517</v>
      </c>
    </row>
    <row r="343" spans="1:48" ht="30" customHeight="1">
      <c r="A343" s="15" t="s">
        <v>927</v>
      </c>
      <c r="B343" s="15" t="s">
        <v>946</v>
      </c>
      <c r="C343" s="15" t="s">
        <v>108</v>
      </c>
      <c r="D343" s="13">
        <v>237</v>
      </c>
      <c r="E343" s="14">
        <v>0</v>
      </c>
      <c r="F343" s="14">
        <f>TRUNC(E343*D343, 0)</f>
        <v>0</v>
      </c>
      <c r="G343" s="14">
        <v>0</v>
      </c>
      <c r="H343" s="14">
        <f>TRUNC(G343*D343, 0)</f>
        <v>0</v>
      </c>
      <c r="I343" s="14">
        <v>0</v>
      </c>
      <c r="J343" s="14">
        <f>TRUNC(I343*D343, 0)</f>
        <v>0</v>
      </c>
      <c r="K343" s="14">
        <f t="shared" si="36"/>
        <v>0</v>
      </c>
      <c r="L343" s="14">
        <f t="shared" si="36"/>
        <v>0</v>
      </c>
      <c r="M343" s="15" t="s">
        <v>920</v>
      </c>
      <c r="N343" s="1" t="s">
        <v>947</v>
      </c>
      <c r="O343" s="1" t="s">
        <v>52</v>
      </c>
      <c r="P343" s="1" t="s">
        <v>52</v>
      </c>
      <c r="Q343" s="1" t="s">
        <v>936</v>
      </c>
      <c r="R343" s="1" t="s">
        <v>65</v>
      </c>
      <c r="S343" s="1" t="s">
        <v>65</v>
      </c>
      <c r="T343" s="1" t="s">
        <v>64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1" t="s">
        <v>52</v>
      </c>
      <c r="AS343" s="1" t="s">
        <v>52</v>
      </c>
      <c r="AT343" s="2"/>
      <c r="AU343" s="1" t="s">
        <v>948</v>
      </c>
      <c r="AV343" s="2">
        <v>518</v>
      </c>
    </row>
    <row r="344" spans="1:48" ht="30" customHeight="1">
      <c r="A344" s="15" t="s">
        <v>949</v>
      </c>
      <c r="B344" s="15" t="s">
        <v>950</v>
      </c>
      <c r="C344" s="15" t="s">
        <v>108</v>
      </c>
      <c r="D344" s="13">
        <v>237</v>
      </c>
      <c r="E344" s="14">
        <v>0</v>
      </c>
      <c r="F344" s="14">
        <f>TRUNC(E344*D344, 0)</f>
        <v>0</v>
      </c>
      <c r="G344" s="14">
        <v>0</v>
      </c>
      <c r="H344" s="14">
        <f>TRUNC(G344*D344, 0)</f>
        <v>0</v>
      </c>
      <c r="I344" s="14">
        <v>0</v>
      </c>
      <c r="J344" s="14">
        <f>TRUNC(I344*D344, 0)</f>
        <v>0</v>
      </c>
      <c r="K344" s="14">
        <f t="shared" si="36"/>
        <v>0</v>
      </c>
      <c r="L344" s="14">
        <f t="shared" si="36"/>
        <v>0</v>
      </c>
      <c r="M344" s="15" t="s">
        <v>920</v>
      </c>
      <c r="N344" s="1" t="s">
        <v>951</v>
      </c>
      <c r="O344" s="1" t="s">
        <v>52</v>
      </c>
      <c r="P344" s="1" t="s">
        <v>52</v>
      </c>
      <c r="Q344" s="1" t="s">
        <v>936</v>
      </c>
      <c r="R344" s="1" t="s">
        <v>65</v>
      </c>
      <c r="S344" s="1" t="s">
        <v>65</v>
      </c>
      <c r="T344" s="1" t="s">
        <v>64</v>
      </c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1" t="s">
        <v>52</v>
      </c>
      <c r="AS344" s="1" t="s">
        <v>52</v>
      </c>
      <c r="AT344" s="2"/>
      <c r="AU344" s="1" t="s">
        <v>952</v>
      </c>
      <c r="AV344" s="2">
        <v>519</v>
      </c>
    </row>
    <row r="345" spans="1:48" ht="30" customHeight="1">
      <c r="A345" s="13"/>
      <c r="B345" s="13"/>
      <c r="C345" s="13"/>
      <c r="D345" s="13"/>
      <c r="E345" s="14"/>
      <c r="F345" s="14"/>
      <c r="G345" s="14"/>
      <c r="H345" s="14"/>
      <c r="I345" s="14"/>
      <c r="J345" s="14"/>
      <c r="K345" s="14"/>
      <c r="L345" s="14"/>
      <c r="M345" s="13"/>
    </row>
    <row r="346" spans="1:48" ht="30" customHeight="1">
      <c r="A346" s="13"/>
      <c r="B346" s="13"/>
      <c r="C346" s="13"/>
      <c r="D346" s="13"/>
      <c r="E346" s="14"/>
      <c r="F346" s="14"/>
      <c r="G346" s="14"/>
      <c r="H346" s="14"/>
      <c r="I346" s="14"/>
      <c r="J346" s="14"/>
      <c r="K346" s="14"/>
      <c r="L346" s="14"/>
      <c r="M346" s="13"/>
    </row>
    <row r="347" spans="1:48" ht="30" customHeight="1">
      <c r="A347" s="13"/>
      <c r="B347" s="13"/>
      <c r="C347" s="13"/>
      <c r="D347" s="13"/>
      <c r="E347" s="14"/>
      <c r="F347" s="14"/>
      <c r="G347" s="14"/>
      <c r="H347" s="14"/>
      <c r="I347" s="14"/>
      <c r="J347" s="14"/>
      <c r="K347" s="14"/>
      <c r="L347" s="14"/>
      <c r="M347" s="13"/>
    </row>
    <row r="348" spans="1:48" ht="30" customHeight="1">
      <c r="A348" s="13"/>
      <c r="B348" s="13"/>
      <c r="C348" s="13"/>
      <c r="D348" s="13"/>
      <c r="E348" s="14"/>
      <c r="F348" s="14"/>
      <c r="G348" s="14"/>
      <c r="H348" s="14"/>
      <c r="I348" s="14"/>
      <c r="J348" s="14"/>
      <c r="K348" s="14"/>
      <c r="L348" s="14"/>
      <c r="M348" s="13"/>
    </row>
    <row r="349" spans="1:48" ht="30" customHeight="1">
      <c r="A349" s="13"/>
      <c r="B349" s="13"/>
      <c r="C349" s="13"/>
      <c r="D349" s="13"/>
      <c r="E349" s="14"/>
      <c r="F349" s="14"/>
      <c r="G349" s="14"/>
      <c r="H349" s="14"/>
      <c r="I349" s="14"/>
      <c r="J349" s="14"/>
      <c r="K349" s="14"/>
      <c r="L349" s="14"/>
      <c r="M349" s="13"/>
    </row>
    <row r="350" spans="1:48" ht="30" customHeight="1">
      <c r="A350" s="13"/>
      <c r="B350" s="13"/>
      <c r="C350" s="13"/>
      <c r="D350" s="13"/>
      <c r="E350" s="14"/>
      <c r="F350" s="14"/>
      <c r="G350" s="14"/>
      <c r="H350" s="14"/>
      <c r="I350" s="14"/>
      <c r="J350" s="14"/>
      <c r="K350" s="14"/>
      <c r="L350" s="14"/>
      <c r="M350" s="13"/>
    </row>
    <row r="351" spans="1:48" ht="30" customHeight="1">
      <c r="A351" s="13"/>
      <c r="B351" s="13"/>
      <c r="C351" s="13"/>
      <c r="D351" s="13"/>
      <c r="E351" s="14"/>
      <c r="F351" s="14"/>
      <c r="G351" s="14"/>
      <c r="H351" s="14"/>
      <c r="I351" s="14"/>
      <c r="J351" s="14"/>
      <c r="K351" s="14"/>
      <c r="L351" s="14"/>
      <c r="M351" s="13"/>
    </row>
    <row r="352" spans="1:48" ht="30" customHeight="1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</row>
    <row r="353" spans="1:48" ht="30" customHeight="1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</row>
    <row r="354" spans="1:48" ht="30" customHeight="1">
      <c r="A354" s="13"/>
      <c r="B354" s="13"/>
      <c r="C354" s="13"/>
      <c r="D354" s="13"/>
      <c r="E354" s="14"/>
      <c r="F354" s="14"/>
      <c r="G354" s="14"/>
      <c r="H354" s="14"/>
      <c r="I354" s="14"/>
      <c r="J354" s="14"/>
      <c r="K354" s="14"/>
      <c r="L354" s="14"/>
      <c r="M354" s="13"/>
    </row>
    <row r="355" spans="1:48" ht="30" customHeight="1">
      <c r="A355" s="13"/>
      <c r="B355" s="13"/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</row>
    <row r="356" spans="1:48" ht="30" customHeight="1">
      <c r="A356" s="13"/>
      <c r="B356" s="13"/>
      <c r="C356" s="13"/>
      <c r="D356" s="13"/>
      <c r="E356" s="14"/>
      <c r="F356" s="14"/>
      <c r="G356" s="14"/>
      <c r="H356" s="14"/>
      <c r="I356" s="14"/>
      <c r="J356" s="14"/>
      <c r="K356" s="14"/>
      <c r="L356" s="14"/>
      <c r="M356" s="13"/>
    </row>
    <row r="357" spans="1:48" ht="30" customHeight="1">
      <c r="A357" s="13"/>
      <c r="B357" s="13"/>
      <c r="C357" s="13"/>
      <c r="D357" s="13"/>
      <c r="E357" s="14"/>
      <c r="F357" s="14"/>
      <c r="G357" s="14"/>
      <c r="H357" s="14"/>
      <c r="I357" s="14"/>
      <c r="J357" s="14"/>
      <c r="K357" s="14"/>
      <c r="L357" s="14"/>
      <c r="M357" s="13"/>
    </row>
    <row r="358" spans="1:48" ht="30" customHeight="1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</row>
    <row r="359" spans="1:48" ht="30" customHeight="1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</row>
    <row r="360" spans="1:48" ht="30" customHeight="1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</row>
    <row r="361" spans="1:48" ht="30" customHeight="1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</row>
    <row r="362" spans="1:48" ht="30" customHeight="1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</row>
    <row r="363" spans="1:48" ht="30" customHeight="1">
      <c r="A363" s="15" t="s">
        <v>95</v>
      </c>
      <c r="B363" s="13"/>
      <c r="C363" s="13"/>
      <c r="D363" s="13"/>
      <c r="E363" s="14"/>
      <c r="F363" s="14">
        <f>SUMIF(AR341:AR362,"",F341:F362)</f>
        <v>0</v>
      </c>
      <c r="G363" s="14"/>
      <c r="H363" s="14">
        <f>SUMIF(AR341:AR362,"",H341:H362)</f>
        <v>0</v>
      </c>
      <c r="I363" s="14"/>
      <c r="J363" s="14">
        <f>SUMIF(AR341:AR362,"",J341:J362)</f>
        <v>0</v>
      </c>
      <c r="K363" s="14"/>
      <c r="L363" s="14">
        <f>SUMIF(AR341:AR362,"",L341:L362)</f>
        <v>0</v>
      </c>
      <c r="M363" s="13"/>
      <c r="N363" t="s">
        <v>96</v>
      </c>
    </row>
    <row r="364" spans="1:48" ht="30" customHeight="1">
      <c r="A364" s="15" t="s">
        <v>953</v>
      </c>
      <c r="B364" s="15" t="s">
        <v>955</v>
      </c>
      <c r="C364" s="13"/>
      <c r="D364" s="13"/>
      <c r="E364" s="14"/>
      <c r="F364" s="14"/>
      <c r="G364" s="14"/>
      <c r="H364" s="14"/>
      <c r="I364" s="14"/>
      <c r="J364" s="14"/>
      <c r="K364" s="14"/>
      <c r="L364" s="14"/>
      <c r="M364" s="13"/>
      <c r="N364" s="2"/>
      <c r="O364" s="2"/>
      <c r="P364" s="2"/>
      <c r="Q364" s="1" t="s">
        <v>954</v>
      </c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30" customHeight="1">
      <c r="A365" s="15" t="s">
        <v>956</v>
      </c>
      <c r="B365" s="15" t="s">
        <v>957</v>
      </c>
      <c r="C365" s="15" t="s">
        <v>108</v>
      </c>
      <c r="D365" s="13">
        <v>183</v>
      </c>
      <c r="E365" s="14">
        <v>0</v>
      </c>
      <c r="F365" s="14">
        <f t="shared" ref="F365:F370" si="37">TRUNC(E365*D365, 0)</f>
        <v>0</v>
      </c>
      <c r="G365" s="14">
        <v>0</v>
      </c>
      <c r="H365" s="14">
        <f t="shared" ref="H365:H370" si="38">TRUNC(G365*D365, 0)</f>
        <v>0</v>
      </c>
      <c r="I365" s="14">
        <v>0</v>
      </c>
      <c r="J365" s="14">
        <f t="shared" ref="J365:J370" si="39">TRUNC(I365*D365, 0)</f>
        <v>0</v>
      </c>
      <c r="K365" s="14">
        <f t="shared" ref="K365:L370" si="40">TRUNC(E365+G365+I365, 0)</f>
        <v>0</v>
      </c>
      <c r="L365" s="14">
        <f t="shared" si="40"/>
        <v>0</v>
      </c>
      <c r="M365" s="15" t="s">
        <v>920</v>
      </c>
      <c r="N365" s="1" t="s">
        <v>958</v>
      </c>
      <c r="O365" s="1" t="s">
        <v>52</v>
      </c>
      <c r="P365" s="1" t="s">
        <v>52</v>
      </c>
      <c r="Q365" s="1" t="s">
        <v>954</v>
      </c>
      <c r="R365" s="1" t="s">
        <v>65</v>
      </c>
      <c r="S365" s="1" t="s">
        <v>65</v>
      </c>
      <c r="T365" s="1" t="s">
        <v>64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1" t="s">
        <v>52</v>
      </c>
      <c r="AS365" s="1" t="s">
        <v>52</v>
      </c>
      <c r="AT365" s="2"/>
      <c r="AU365" s="1" t="s">
        <v>959</v>
      </c>
      <c r="AV365" s="2">
        <v>520</v>
      </c>
    </row>
    <row r="366" spans="1:48" ht="30" customHeight="1">
      <c r="A366" s="15" t="s">
        <v>960</v>
      </c>
      <c r="B366" s="15" t="s">
        <v>961</v>
      </c>
      <c r="C366" s="15" t="s">
        <v>108</v>
      </c>
      <c r="D366" s="13">
        <v>325</v>
      </c>
      <c r="E366" s="14">
        <v>0</v>
      </c>
      <c r="F366" s="14">
        <f t="shared" si="37"/>
        <v>0</v>
      </c>
      <c r="G366" s="14">
        <v>0</v>
      </c>
      <c r="H366" s="14">
        <f t="shared" si="38"/>
        <v>0</v>
      </c>
      <c r="I366" s="14">
        <v>0</v>
      </c>
      <c r="J366" s="14">
        <f t="shared" si="39"/>
        <v>0</v>
      </c>
      <c r="K366" s="14">
        <f t="shared" si="40"/>
        <v>0</v>
      </c>
      <c r="L366" s="14">
        <f t="shared" si="40"/>
        <v>0</v>
      </c>
      <c r="M366" s="15" t="s">
        <v>920</v>
      </c>
      <c r="N366" s="1" t="s">
        <v>962</v>
      </c>
      <c r="O366" s="1" t="s">
        <v>52</v>
      </c>
      <c r="P366" s="1" t="s">
        <v>52</v>
      </c>
      <c r="Q366" s="1" t="s">
        <v>954</v>
      </c>
      <c r="R366" s="1" t="s">
        <v>65</v>
      </c>
      <c r="S366" s="1" t="s">
        <v>65</v>
      </c>
      <c r="T366" s="1" t="s">
        <v>64</v>
      </c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1" t="s">
        <v>52</v>
      </c>
      <c r="AS366" s="1" t="s">
        <v>52</v>
      </c>
      <c r="AT366" s="2"/>
      <c r="AU366" s="1" t="s">
        <v>963</v>
      </c>
      <c r="AV366" s="2">
        <v>521</v>
      </c>
    </row>
    <row r="367" spans="1:48" ht="30" customHeight="1">
      <c r="A367" s="15" t="s">
        <v>927</v>
      </c>
      <c r="B367" s="15" t="s">
        <v>946</v>
      </c>
      <c r="C367" s="15" t="s">
        <v>108</v>
      </c>
      <c r="D367" s="13">
        <v>325</v>
      </c>
      <c r="E367" s="14">
        <v>0</v>
      </c>
      <c r="F367" s="14">
        <f t="shared" si="37"/>
        <v>0</v>
      </c>
      <c r="G367" s="14">
        <v>0</v>
      </c>
      <c r="H367" s="14">
        <f t="shared" si="38"/>
        <v>0</v>
      </c>
      <c r="I367" s="14">
        <v>0</v>
      </c>
      <c r="J367" s="14">
        <f t="shared" si="39"/>
        <v>0</v>
      </c>
      <c r="K367" s="14">
        <f t="shared" si="40"/>
        <v>0</v>
      </c>
      <c r="L367" s="14">
        <f t="shared" si="40"/>
        <v>0</v>
      </c>
      <c r="M367" s="15" t="s">
        <v>920</v>
      </c>
      <c r="N367" s="1" t="s">
        <v>964</v>
      </c>
      <c r="O367" s="1" t="s">
        <v>52</v>
      </c>
      <c r="P367" s="1" t="s">
        <v>52</v>
      </c>
      <c r="Q367" s="1" t="s">
        <v>954</v>
      </c>
      <c r="R367" s="1" t="s">
        <v>65</v>
      </c>
      <c r="S367" s="1" t="s">
        <v>65</v>
      </c>
      <c r="T367" s="1" t="s">
        <v>64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1" t="s">
        <v>52</v>
      </c>
      <c r="AS367" s="1" t="s">
        <v>52</v>
      </c>
      <c r="AT367" s="2"/>
      <c r="AU367" s="1" t="s">
        <v>965</v>
      </c>
      <c r="AV367" s="2">
        <v>522</v>
      </c>
    </row>
    <row r="368" spans="1:48" ht="30" customHeight="1">
      <c r="A368" s="15" t="s">
        <v>966</v>
      </c>
      <c r="B368" s="15" t="s">
        <v>967</v>
      </c>
      <c r="C368" s="15" t="s">
        <v>108</v>
      </c>
      <c r="D368" s="13">
        <v>325</v>
      </c>
      <c r="E368" s="14">
        <v>0</v>
      </c>
      <c r="F368" s="14">
        <f t="shared" si="37"/>
        <v>0</v>
      </c>
      <c r="G368" s="14">
        <v>0</v>
      </c>
      <c r="H368" s="14">
        <f t="shared" si="38"/>
        <v>0</v>
      </c>
      <c r="I368" s="14">
        <v>0</v>
      </c>
      <c r="J368" s="14">
        <f t="shared" si="39"/>
        <v>0</v>
      </c>
      <c r="K368" s="14">
        <f t="shared" si="40"/>
        <v>0</v>
      </c>
      <c r="L368" s="14">
        <f t="shared" si="40"/>
        <v>0</v>
      </c>
      <c r="M368" s="15" t="s">
        <v>920</v>
      </c>
      <c r="N368" s="1" t="s">
        <v>968</v>
      </c>
      <c r="O368" s="1" t="s">
        <v>52</v>
      </c>
      <c r="P368" s="1" t="s">
        <v>52</v>
      </c>
      <c r="Q368" s="1" t="s">
        <v>954</v>
      </c>
      <c r="R368" s="1" t="s">
        <v>65</v>
      </c>
      <c r="S368" s="1" t="s">
        <v>65</v>
      </c>
      <c r="T368" s="1" t="s">
        <v>64</v>
      </c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1" t="s">
        <v>52</v>
      </c>
      <c r="AS368" s="1" t="s">
        <v>52</v>
      </c>
      <c r="AT368" s="2"/>
      <c r="AU368" s="1" t="s">
        <v>969</v>
      </c>
      <c r="AV368" s="2">
        <v>523</v>
      </c>
    </row>
    <row r="369" spans="1:48" ht="30" customHeight="1">
      <c r="A369" s="15" t="s">
        <v>970</v>
      </c>
      <c r="B369" s="15" t="s">
        <v>971</v>
      </c>
      <c r="C369" s="15" t="s">
        <v>108</v>
      </c>
      <c r="D369" s="13">
        <v>591</v>
      </c>
      <c r="E369" s="14">
        <v>0</v>
      </c>
      <c r="F369" s="14">
        <f t="shared" si="37"/>
        <v>0</v>
      </c>
      <c r="G369" s="14">
        <v>0</v>
      </c>
      <c r="H369" s="14">
        <f t="shared" si="38"/>
        <v>0</v>
      </c>
      <c r="I369" s="14">
        <v>0</v>
      </c>
      <c r="J369" s="14">
        <f t="shared" si="39"/>
        <v>0</v>
      </c>
      <c r="K369" s="14">
        <f t="shared" si="40"/>
        <v>0</v>
      </c>
      <c r="L369" s="14">
        <f t="shared" si="40"/>
        <v>0</v>
      </c>
      <c r="M369" s="15" t="s">
        <v>920</v>
      </c>
      <c r="N369" s="1" t="s">
        <v>972</v>
      </c>
      <c r="O369" s="1" t="s">
        <v>52</v>
      </c>
      <c r="P369" s="1" t="s">
        <v>52</v>
      </c>
      <c r="Q369" s="1" t="s">
        <v>954</v>
      </c>
      <c r="R369" s="1" t="s">
        <v>65</v>
      </c>
      <c r="S369" s="1" t="s">
        <v>65</v>
      </c>
      <c r="T369" s="1" t="s">
        <v>64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1" t="s">
        <v>52</v>
      </c>
      <c r="AS369" s="1" t="s">
        <v>52</v>
      </c>
      <c r="AT369" s="2"/>
      <c r="AU369" s="1" t="s">
        <v>973</v>
      </c>
      <c r="AV369" s="2">
        <v>524</v>
      </c>
    </row>
    <row r="370" spans="1:48" ht="30" customHeight="1">
      <c r="A370" s="15" t="s">
        <v>974</v>
      </c>
      <c r="B370" s="15" t="s">
        <v>975</v>
      </c>
      <c r="C370" s="15" t="s">
        <v>108</v>
      </c>
      <c r="D370" s="13">
        <v>104</v>
      </c>
      <c r="E370" s="14">
        <v>0</v>
      </c>
      <c r="F370" s="14">
        <f t="shared" si="37"/>
        <v>0</v>
      </c>
      <c r="G370" s="14">
        <v>0</v>
      </c>
      <c r="H370" s="14">
        <f t="shared" si="38"/>
        <v>0</v>
      </c>
      <c r="I370" s="14">
        <v>0</v>
      </c>
      <c r="J370" s="14">
        <f t="shared" si="39"/>
        <v>0</v>
      </c>
      <c r="K370" s="14">
        <f t="shared" si="40"/>
        <v>0</v>
      </c>
      <c r="L370" s="14">
        <f t="shared" si="40"/>
        <v>0</v>
      </c>
      <c r="M370" s="15" t="s">
        <v>920</v>
      </c>
      <c r="N370" s="1" t="s">
        <v>976</v>
      </c>
      <c r="O370" s="1" t="s">
        <v>52</v>
      </c>
      <c r="P370" s="1" t="s">
        <v>52</v>
      </c>
      <c r="Q370" s="1" t="s">
        <v>954</v>
      </c>
      <c r="R370" s="1" t="s">
        <v>65</v>
      </c>
      <c r="S370" s="1" t="s">
        <v>65</v>
      </c>
      <c r="T370" s="1" t="s">
        <v>64</v>
      </c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1" t="s">
        <v>52</v>
      </c>
      <c r="AS370" s="1" t="s">
        <v>52</v>
      </c>
      <c r="AT370" s="2"/>
      <c r="AU370" s="1" t="s">
        <v>977</v>
      </c>
      <c r="AV370" s="2">
        <v>525</v>
      </c>
    </row>
    <row r="371" spans="1:48" ht="30" customHeight="1">
      <c r="A371" s="13"/>
      <c r="B371" s="13"/>
      <c r="C371" s="13"/>
      <c r="D371" s="13"/>
      <c r="E371" s="14"/>
      <c r="F371" s="14"/>
      <c r="G371" s="14"/>
      <c r="H371" s="14"/>
      <c r="I371" s="14"/>
      <c r="J371" s="14"/>
      <c r="K371" s="14"/>
      <c r="L371" s="14"/>
      <c r="M371" s="13"/>
    </row>
    <row r="372" spans="1:48" ht="30" customHeight="1">
      <c r="A372" s="13"/>
      <c r="B372" s="13"/>
      <c r="C372" s="13"/>
      <c r="D372" s="13"/>
      <c r="E372" s="14"/>
      <c r="F372" s="14"/>
      <c r="G372" s="14"/>
      <c r="H372" s="14"/>
      <c r="I372" s="14"/>
      <c r="J372" s="14"/>
      <c r="K372" s="14"/>
      <c r="L372" s="14"/>
      <c r="M372" s="13"/>
    </row>
    <row r="373" spans="1:48" ht="30" customHeight="1">
      <c r="A373" s="13"/>
      <c r="B373" s="13"/>
      <c r="C373" s="13"/>
      <c r="D373" s="13"/>
      <c r="E373" s="14"/>
      <c r="F373" s="14"/>
      <c r="G373" s="14"/>
      <c r="H373" s="14"/>
      <c r="I373" s="14"/>
      <c r="J373" s="14"/>
      <c r="K373" s="14"/>
      <c r="L373" s="14"/>
      <c r="M373" s="13"/>
    </row>
    <row r="374" spans="1:48" ht="30" customHeight="1">
      <c r="A374" s="13"/>
      <c r="B374" s="13"/>
      <c r="C374" s="13"/>
      <c r="D374" s="13"/>
      <c r="E374" s="14"/>
      <c r="F374" s="14"/>
      <c r="G374" s="14"/>
      <c r="H374" s="14"/>
      <c r="I374" s="14"/>
      <c r="J374" s="14"/>
      <c r="K374" s="14"/>
      <c r="L374" s="14"/>
      <c r="M374" s="13"/>
    </row>
    <row r="375" spans="1:48" ht="30" customHeight="1">
      <c r="A375" s="13"/>
      <c r="B375" s="13"/>
      <c r="C375" s="13"/>
      <c r="D375" s="13"/>
      <c r="E375" s="14"/>
      <c r="F375" s="14"/>
      <c r="G375" s="14"/>
      <c r="H375" s="14"/>
      <c r="I375" s="14"/>
      <c r="J375" s="14"/>
      <c r="K375" s="14"/>
      <c r="L375" s="14"/>
      <c r="M375" s="13"/>
    </row>
    <row r="376" spans="1:48" ht="30" customHeight="1">
      <c r="A376" s="13"/>
      <c r="B376" s="13"/>
      <c r="C376" s="13"/>
      <c r="D376" s="13"/>
      <c r="E376" s="14"/>
      <c r="F376" s="14"/>
      <c r="G376" s="14"/>
      <c r="H376" s="14"/>
      <c r="I376" s="14"/>
      <c r="J376" s="14"/>
      <c r="K376" s="14"/>
      <c r="L376" s="14"/>
      <c r="M376" s="13"/>
    </row>
    <row r="377" spans="1:48" ht="30" customHeight="1">
      <c r="A377" s="13"/>
      <c r="B377" s="13"/>
      <c r="C377" s="13"/>
      <c r="D377" s="13"/>
      <c r="E377" s="14"/>
      <c r="F377" s="14"/>
      <c r="G377" s="14"/>
      <c r="H377" s="14"/>
      <c r="I377" s="14"/>
      <c r="J377" s="14"/>
      <c r="K377" s="14"/>
      <c r="L377" s="14"/>
      <c r="M377" s="13"/>
    </row>
    <row r="378" spans="1:48" ht="30" customHeight="1">
      <c r="A378" s="13"/>
      <c r="B378" s="13"/>
      <c r="C378" s="13"/>
      <c r="D378" s="13"/>
      <c r="E378" s="14"/>
      <c r="F378" s="14"/>
      <c r="G378" s="14"/>
      <c r="H378" s="14"/>
      <c r="I378" s="14"/>
      <c r="J378" s="14"/>
      <c r="K378" s="14"/>
      <c r="L378" s="14"/>
      <c r="M378" s="13"/>
    </row>
    <row r="379" spans="1:48" ht="30" customHeight="1">
      <c r="A379" s="13"/>
      <c r="B379" s="13"/>
      <c r="C379" s="13"/>
      <c r="D379" s="13"/>
      <c r="E379" s="14"/>
      <c r="F379" s="14"/>
      <c r="G379" s="14"/>
      <c r="H379" s="14"/>
      <c r="I379" s="14"/>
      <c r="J379" s="14"/>
      <c r="K379" s="14"/>
      <c r="L379" s="14"/>
      <c r="M379" s="13"/>
    </row>
    <row r="380" spans="1:48" ht="30" customHeight="1">
      <c r="A380" s="13"/>
      <c r="B380" s="13"/>
      <c r="C380" s="13"/>
      <c r="D380" s="13"/>
      <c r="E380" s="14"/>
      <c r="F380" s="14"/>
      <c r="G380" s="14"/>
      <c r="H380" s="14"/>
      <c r="I380" s="14"/>
      <c r="J380" s="14"/>
      <c r="K380" s="14"/>
      <c r="L380" s="14"/>
      <c r="M380" s="13"/>
    </row>
    <row r="381" spans="1:48" ht="30" customHeight="1">
      <c r="A381" s="13"/>
      <c r="B381" s="13"/>
      <c r="C381" s="13"/>
      <c r="D381" s="13"/>
      <c r="E381" s="14"/>
      <c r="F381" s="14"/>
      <c r="G381" s="14"/>
      <c r="H381" s="14"/>
      <c r="I381" s="14"/>
      <c r="J381" s="14"/>
      <c r="K381" s="14"/>
      <c r="L381" s="14"/>
      <c r="M381" s="13"/>
    </row>
    <row r="382" spans="1:48" ht="30" customHeight="1">
      <c r="A382" s="13"/>
      <c r="B382" s="13"/>
      <c r="C382" s="13"/>
      <c r="D382" s="13"/>
      <c r="E382" s="14"/>
      <c r="F382" s="14"/>
      <c r="G382" s="14"/>
      <c r="H382" s="14"/>
      <c r="I382" s="14"/>
      <c r="J382" s="14"/>
      <c r="K382" s="14"/>
      <c r="L382" s="14"/>
      <c r="M382" s="13"/>
    </row>
    <row r="383" spans="1:48" ht="30" customHeight="1">
      <c r="A383" s="13"/>
      <c r="B383" s="13"/>
      <c r="C383" s="13"/>
      <c r="D383" s="13"/>
      <c r="E383" s="14"/>
      <c r="F383" s="14"/>
      <c r="G383" s="14"/>
      <c r="H383" s="14"/>
      <c r="I383" s="14"/>
      <c r="J383" s="14"/>
      <c r="K383" s="14"/>
      <c r="L383" s="14"/>
      <c r="M383" s="13"/>
    </row>
    <row r="384" spans="1:48" ht="30" customHeight="1">
      <c r="A384" s="13"/>
      <c r="B384" s="13"/>
      <c r="C384" s="13"/>
      <c r="D384" s="13"/>
      <c r="E384" s="14"/>
      <c r="F384" s="14"/>
      <c r="G384" s="14"/>
      <c r="H384" s="14"/>
      <c r="I384" s="14"/>
      <c r="J384" s="14"/>
      <c r="K384" s="14"/>
      <c r="L384" s="14"/>
      <c r="M384" s="13"/>
    </row>
    <row r="385" spans="1:48" ht="30" customHeight="1">
      <c r="A385" s="13"/>
      <c r="B385" s="13"/>
      <c r="C385" s="13"/>
      <c r="D385" s="13"/>
      <c r="E385" s="14"/>
      <c r="F385" s="14"/>
      <c r="G385" s="14"/>
      <c r="H385" s="14"/>
      <c r="I385" s="14"/>
      <c r="J385" s="14"/>
      <c r="K385" s="14"/>
      <c r="L385" s="14"/>
      <c r="M385" s="13"/>
    </row>
    <row r="386" spans="1:48" ht="30" customHeight="1">
      <c r="A386" s="13"/>
      <c r="B386" s="13"/>
      <c r="C386" s="13"/>
      <c r="D386" s="13"/>
      <c r="E386" s="14"/>
      <c r="F386" s="14"/>
      <c r="G386" s="14"/>
      <c r="H386" s="14"/>
      <c r="I386" s="14"/>
      <c r="J386" s="14"/>
      <c r="K386" s="14"/>
      <c r="L386" s="14"/>
      <c r="M386" s="13"/>
    </row>
    <row r="387" spans="1:48" ht="30" customHeight="1">
      <c r="A387" s="15" t="s">
        <v>95</v>
      </c>
      <c r="B387" s="13"/>
      <c r="C387" s="13"/>
      <c r="D387" s="13"/>
      <c r="E387" s="14"/>
      <c r="F387" s="14">
        <f>SUMIF(AR365:AR386,"",F365:F386)</f>
        <v>0</v>
      </c>
      <c r="G387" s="14"/>
      <c r="H387" s="14">
        <f>SUMIF(AR365:AR386,"",H365:H386)</f>
        <v>0</v>
      </c>
      <c r="I387" s="14"/>
      <c r="J387" s="14">
        <f>SUMIF(AR365:AR386,"",J365:J386)</f>
        <v>0</v>
      </c>
      <c r="K387" s="14"/>
      <c r="L387" s="14">
        <f>SUMIF(AR365:AR386,"",L365:L386)</f>
        <v>0</v>
      </c>
      <c r="M387" s="13"/>
      <c r="N387" t="s">
        <v>96</v>
      </c>
    </row>
    <row r="388" spans="1:48" ht="30" customHeight="1">
      <c r="A388" s="15" t="s">
        <v>978</v>
      </c>
      <c r="B388" s="15" t="s">
        <v>980</v>
      </c>
      <c r="C388" s="13"/>
      <c r="D388" s="13"/>
      <c r="E388" s="14"/>
      <c r="F388" s="14"/>
      <c r="G388" s="14"/>
      <c r="H388" s="14"/>
      <c r="I388" s="14"/>
      <c r="J388" s="14"/>
      <c r="K388" s="14"/>
      <c r="L388" s="14"/>
      <c r="M388" s="13"/>
      <c r="N388" s="2"/>
      <c r="O388" s="2"/>
      <c r="P388" s="2"/>
      <c r="Q388" s="1" t="s">
        <v>979</v>
      </c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30" customHeight="1">
      <c r="A389" s="15" t="s">
        <v>981</v>
      </c>
      <c r="B389" s="15" t="s">
        <v>982</v>
      </c>
      <c r="C389" s="15" t="s">
        <v>73</v>
      </c>
      <c r="D389" s="13">
        <v>1</v>
      </c>
      <c r="E389" s="14">
        <v>0</v>
      </c>
      <c r="F389" s="14">
        <f>TRUNC(E389*D389, 0)</f>
        <v>0</v>
      </c>
      <c r="G389" s="14">
        <v>0</v>
      </c>
      <c r="H389" s="14">
        <f>TRUNC(G389*D389, 0)</f>
        <v>0</v>
      </c>
      <c r="I389" s="14">
        <v>0</v>
      </c>
      <c r="J389" s="14">
        <f>TRUNC(I389*D389, 0)</f>
        <v>0</v>
      </c>
      <c r="K389" s="14">
        <f t="shared" ref="K389:L392" si="41">TRUNC(E389+G389+I389, 0)</f>
        <v>0</v>
      </c>
      <c r="L389" s="14">
        <f t="shared" si="41"/>
        <v>0</v>
      </c>
      <c r="M389" s="15" t="s">
        <v>920</v>
      </c>
      <c r="N389" s="1" t="s">
        <v>983</v>
      </c>
      <c r="O389" s="1" t="s">
        <v>52</v>
      </c>
      <c r="P389" s="1" t="s">
        <v>52</v>
      </c>
      <c r="Q389" s="1" t="s">
        <v>979</v>
      </c>
      <c r="R389" s="1" t="s">
        <v>65</v>
      </c>
      <c r="S389" s="1" t="s">
        <v>65</v>
      </c>
      <c r="T389" s="1" t="s">
        <v>64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1" t="s">
        <v>52</v>
      </c>
      <c r="AS389" s="1" t="s">
        <v>52</v>
      </c>
      <c r="AT389" s="2"/>
      <c r="AU389" s="1" t="s">
        <v>984</v>
      </c>
      <c r="AV389" s="2">
        <v>527</v>
      </c>
    </row>
    <row r="390" spans="1:48" ht="30" customHeight="1">
      <c r="A390" s="15" t="s">
        <v>985</v>
      </c>
      <c r="B390" s="15" t="s">
        <v>986</v>
      </c>
      <c r="C390" s="15" t="s">
        <v>73</v>
      </c>
      <c r="D390" s="13">
        <v>1</v>
      </c>
      <c r="E390" s="14">
        <v>0</v>
      </c>
      <c r="F390" s="14">
        <f>TRUNC(E390*D390, 0)</f>
        <v>0</v>
      </c>
      <c r="G390" s="14">
        <v>0</v>
      </c>
      <c r="H390" s="14">
        <f>TRUNC(G390*D390, 0)</f>
        <v>0</v>
      </c>
      <c r="I390" s="14">
        <v>0</v>
      </c>
      <c r="J390" s="14">
        <f>TRUNC(I390*D390, 0)</f>
        <v>0</v>
      </c>
      <c r="K390" s="14">
        <f t="shared" si="41"/>
        <v>0</v>
      </c>
      <c r="L390" s="14">
        <f t="shared" si="41"/>
        <v>0</v>
      </c>
      <c r="M390" s="15" t="s">
        <v>920</v>
      </c>
      <c r="N390" s="1" t="s">
        <v>987</v>
      </c>
      <c r="O390" s="1" t="s">
        <v>52</v>
      </c>
      <c r="P390" s="1" t="s">
        <v>52</v>
      </c>
      <c r="Q390" s="1" t="s">
        <v>979</v>
      </c>
      <c r="R390" s="1" t="s">
        <v>65</v>
      </c>
      <c r="S390" s="1" t="s">
        <v>65</v>
      </c>
      <c r="T390" s="1" t="s">
        <v>64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1" t="s">
        <v>52</v>
      </c>
      <c r="AS390" s="1" t="s">
        <v>52</v>
      </c>
      <c r="AT390" s="2"/>
      <c r="AU390" s="1" t="s">
        <v>988</v>
      </c>
      <c r="AV390" s="2">
        <v>528</v>
      </c>
    </row>
    <row r="391" spans="1:48" ht="30" customHeight="1">
      <c r="A391" s="15" t="s">
        <v>989</v>
      </c>
      <c r="B391" s="15" t="s">
        <v>990</v>
      </c>
      <c r="C391" s="15" t="s">
        <v>73</v>
      </c>
      <c r="D391" s="13">
        <v>2</v>
      </c>
      <c r="E391" s="14">
        <v>0</v>
      </c>
      <c r="F391" s="14">
        <f>TRUNC(E391*D391, 0)</f>
        <v>0</v>
      </c>
      <c r="G391" s="14">
        <v>0</v>
      </c>
      <c r="H391" s="14">
        <f>TRUNC(G391*D391, 0)</f>
        <v>0</v>
      </c>
      <c r="I391" s="14">
        <v>0</v>
      </c>
      <c r="J391" s="14">
        <f>TRUNC(I391*D391, 0)</f>
        <v>0</v>
      </c>
      <c r="K391" s="14">
        <f t="shared" si="41"/>
        <v>0</v>
      </c>
      <c r="L391" s="14">
        <f t="shared" si="41"/>
        <v>0</v>
      </c>
      <c r="M391" s="15" t="s">
        <v>920</v>
      </c>
      <c r="N391" s="1" t="s">
        <v>991</v>
      </c>
      <c r="O391" s="1" t="s">
        <v>52</v>
      </c>
      <c r="P391" s="1" t="s">
        <v>52</v>
      </c>
      <c r="Q391" s="1" t="s">
        <v>979</v>
      </c>
      <c r="R391" s="1" t="s">
        <v>65</v>
      </c>
      <c r="S391" s="1" t="s">
        <v>65</v>
      </c>
      <c r="T391" s="1" t="s">
        <v>64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1" t="s">
        <v>52</v>
      </c>
      <c r="AS391" s="1" t="s">
        <v>52</v>
      </c>
      <c r="AT391" s="2"/>
      <c r="AU391" s="1" t="s">
        <v>992</v>
      </c>
      <c r="AV391" s="2">
        <v>529</v>
      </c>
    </row>
    <row r="392" spans="1:48" ht="30" customHeight="1">
      <c r="A392" s="15" t="s">
        <v>993</v>
      </c>
      <c r="B392" s="15" t="s">
        <v>994</v>
      </c>
      <c r="C392" s="15" t="s">
        <v>73</v>
      </c>
      <c r="D392" s="13">
        <v>9</v>
      </c>
      <c r="E392" s="14">
        <v>0</v>
      </c>
      <c r="F392" s="14">
        <f>TRUNC(E392*D392, 0)</f>
        <v>0</v>
      </c>
      <c r="G392" s="14">
        <v>0</v>
      </c>
      <c r="H392" s="14">
        <f>TRUNC(G392*D392, 0)</f>
        <v>0</v>
      </c>
      <c r="I392" s="14">
        <v>0</v>
      </c>
      <c r="J392" s="14">
        <f>TRUNC(I392*D392, 0)</f>
        <v>0</v>
      </c>
      <c r="K392" s="14">
        <f t="shared" si="41"/>
        <v>0</v>
      </c>
      <c r="L392" s="14">
        <f t="shared" si="41"/>
        <v>0</v>
      </c>
      <c r="M392" s="15" t="s">
        <v>920</v>
      </c>
      <c r="N392" s="1" t="s">
        <v>995</v>
      </c>
      <c r="O392" s="1" t="s">
        <v>52</v>
      </c>
      <c r="P392" s="1" t="s">
        <v>52</v>
      </c>
      <c r="Q392" s="1" t="s">
        <v>979</v>
      </c>
      <c r="R392" s="1" t="s">
        <v>65</v>
      </c>
      <c r="S392" s="1" t="s">
        <v>65</v>
      </c>
      <c r="T392" s="1" t="s">
        <v>64</v>
      </c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1" t="s">
        <v>52</v>
      </c>
      <c r="AS392" s="1" t="s">
        <v>52</v>
      </c>
      <c r="AT392" s="2"/>
      <c r="AU392" s="1" t="s">
        <v>996</v>
      </c>
      <c r="AV392" s="2">
        <v>530</v>
      </c>
    </row>
    <row r="393" spans="1:48" ht="30" customHeight="1">
      <c r="A393" s="13"/>
      <c r="B393" s="13"/>
      <c r="C393" s="13"/>
      <c r="D393" s="13"/>
      <c r="E393" s="14"/>
      <c r="F393" s="14"/>
      <c r="G393" s="14"/>
      <c r="H393" s="14"/>
      <c r="I393" s="14"/>
      <c r="J393" s="14"/>
      <c r="K393" s="14"/>
      <c r="L393" s="14"/>
      <c r="M393" s="13"/>
    </row>
    <row r="394" spans="1:48" ht="30" customHeight="1">
      <c r="A394" s="13"/>
      <c r="B394" s="13"/>
      <c r="C394" s="13"/>
      <c r="D394" s="13"/>
      <c r="E394" s="14"/>
      <c r="F394" s="14"/>
      <c r="G394" s="14"/>
      <c r="H394" s="14"/>
      <c r="I394" s="14"/>
      <c r="J394" s="14"/>
      <c r="K394" s="14"/>
      <c r="L394" s="14"/>
      <c r="M394" s="13"/>
    </row>
    <row r="395" spans="1:48" ht="30" customHeight="1">
      <c r="A395" s="13"/>
      <c r="B395" s="13"/>
      <c r="C395" s="13"/>
      <c r="D395" s="13"/>
      <c r="E395" s="14"/>
      <c r="F395" s="14"/>
      <c r="G395" s="14"/>
      <c r="H395" s="14"/>
      <c r="I395" s="14"/>
      <c r="J395" s="14"/>
      <c r="K395" s="14"/>
      <c r="L395" s="14"/>
      <c r="M395" s="13"/>
    </row>
    <row r="396" spans="1:48" ht="30" customHeight="1">
      <c r="A396" s="13"/>
      <c r="B396" s="13"/>
      <c r="C396" s="13"/>
      <c r="D396" s="13"/>
      <c r="E396" s="14"/>
      <c r="F396" s="14"/>
      <c r="G396" s="14"/>
      <c r="H396" s="14"/>
      <c r="I396" s="14"/>
      <c r="J396" s="14"/>
      <c r="K396" s="14"/>
      <c r="L396" s="14"/>
      <c r="M396" s="13"/>
    </row>
    <row r="397" spans="1:48" ht="30" customHeight="1">
      <c r="A397" s="13"/>
      <c r="B397" s="13"/>
      <c r="C397" s="13"/>
      <c r="D397" s="13"/>
      <c r="E397" s="14"/>
      <c r="F397" s="14"/>
      <c r="G397" s="14"/>
      <c r="H397" s="14"/>
      <c r="I397" s="14"/>
      <c r="J397" s="14"/>
      <c r="K397" s="14"/>
      <c r="L397" s="14"/>
      <c r="M397" s="13"/>
    </row>
    <row r="398" spans="1:48" ht="30" customHeight="1">
      <c r="A398" s="13"/>
      <c r="B398" s="13"/>
      <c r="C398" s="13"/>
      <c r="D398" s="13"/>
      <c r="E398" s="14"/>
      <c r="F398" s="14"/>
      <c r="G398" s="14"/>
      <c r="H398" s="14"/>
      <c r="I398" s="14"/>
      <c r="J398" s="14"/>
      <c r="K398" s="14"/>
      <c r="L398" s="14"/>
      <c r="M398" s="13"/>
    </row>
    <row r="399" spans="1:48" ht="30" customHeight="1">
      <c r="A399" s="13"/>
      <c r="B399" s="13"/>
      <c r="C399" s="13"/>
      <c r="D399" s="13"/>
      <c r="E399" s="14"/>
      <c r="F399" s="14"/>
      <c r="G399" s="14"/>
      <c r="H399" s="14"/>
      <c r="I399" s="14"/>
      <c r="J399" s="14"/>
      <c r="K399" s="14"/>
      <c r="L399" s="14"/>
      <c r="M399" s="13"/>
    </row>
    <row r="400" spans="1:48" ht="30" customHeight="1">
      <c r="A400" s="13"/>
      <c r="B400" s="13"/>
      <c r="C400" s="13"/>
      <c r="D400" s="13"/>
      <c r="E400" s="14"/>
      <c r="F400" s="14"/>
      <c r="G400" s="14"/>
      <c r="H400" s="14"/>
      <c r="I400" s="14"/>
      <c r="J400" s="14"/>
      <c r="K400" s="14"/>
      <c r="L400" s="14"/>
      <c r="M400" s="13"/>
    </row>
    <row r="401" spans="1:48" ht="30" customHeight="1">
      <c r="A401" s="13"/>
      <c r="B401" s="13"/>
      <c r="C401" s="13"/>
      <c r="D401" s="13"/>
      <c r="E401" s="14"/>
      <c r="F401" s="14"/>
      <c r="G401" s="14"/>
      <c r="H401" s="14"/>
      <c r="I401" s="14"/>
      <c r="J401" s="14"/>
      <c r="K401" s="14"/>
      <c r="L401" s="14"/>
      <c r="M401" s="13"/>
    </row>
    <row r="402" spans="1:48" ht="30" customHeight="1">
      <c r="A402" s="13"/>
      <c r="B402" s="13"/>
      <c r="C402" s="13"/>
      <c r="D402" s="13"/>
      <c r="E402" s="14"/>
      <c r="F402" s="14"/>
      <c r="G402" s="14"/>
      <c r="H402" s="14"/>
      <c r="I402" s="14"/>
      <c r="J402" s="14"/>
      <c r="K402" s="14"/>
      <c r="L402" s="14"/>
      <c r="M402" s="13"/>
    </row>
    <row r="403" spans="1:48" ht="30" customHeight="1">
      <c r="A403" s="13"/>
      <c r="B403" s="13"/>
      <c r="C403" s="13"/>
      <c r="D403" s="13"/>
      <c r="E403" s="14"/>
      <c r="F403" s="14"/>
      <c r="G403" s="14"/>
      <c r="H403" s="14"/>
      <c r="I403" s="14"/>
      <c r="J403" s="14"/>
      <c r="K403" s="14"/>
      <c r="L403" s="14"/>
      <c r="M403" s="13"/>
    </row>
    <row r="404" spans="1:48" ht="30" customHeight="1">
      <c r="A404" s="13"/>
      <c r="B404" s="13"/>
      <c r="C404" s="13"/>
      <c r="D404" s="13"/>
      <c r="E404" s="14"/>
      <c r="F404" s="14"/>
      <c r="G404" s="14"/>
      <c r="H404" s="14"/>
      <c r="I404" s="14"/>
      <c r="J404" s="14"/>
      <c r="K404" s="14"/>
      <c r="L404" s="14"/>
      <c r="M404" s="13"/>
    </row>
    <row r="405" spans="1:48" ht="30" customHeight="1">
      <c r="A405" s="13"/>
      <c r="B405" s="13"/>
      <c r="C405" s="13"/>
      <c r="D405" s="13"/>
      <c r="E405" s="14"/>
      <c r="F405" s="14"/>
      <c r="G405" s="14"/>
      <c r="H405" s="14"/>
      <c r="I405" s="14"/>
      <c r="J405" s="14"/>
      <c r="K405" s="14"/>
      <c r="L405" s="14"/>
      <c r="M405" s="13"/>
    </row>
    <row r="406" spans="1:48" ht="30" customHeight="1">
      <c r="A406" s="13"/>
      <c r="B406" s="13"/>
      <c r="C406" s="13"/>
      <c r="D406" s="13"/>
      <c r="E406" s="14"/>
      <c r="F406" s="14"/>
      <c r="G406" s="14"/>
      <c r="H406" s="14"/>
      <c r="I406" s="14"/>
      <c r="J406" s="14"/>
      <c r="K406" s="14"/>
      <c r="L406" s="14"/>
      <c r="M406" s="13"/>
    </row>
    <row r="407" spans="1:48" ht="30" customHeight="1">
      <c r="A407" s="13"/>
      <c r="B407" s="13"/>
      <c r="C407" s="13"/>
      <c r="D407" s="13"/>
      <c r="E407" s="14"/>
      <c r="F407" s="14"/>
      <c r="G407" s="14"/>
      <c r="H407" s="14"/>
      <c r="I407" s="14"/>
      <c r="J407" s="14"/>
      <c r="K407" s="14"/>
      <c r="L407" s="14"/>
      <c r="M407" s="13"/>
    </row>
    <row r="408" spans="1:48" ht="30" customHeight="1">
      <c r="A408" s="13"/>
      <c r="B408" s="13"/>
      <c r="C408" s="13"/>
      <c r="D408" s="13"/>
      <c r="E408" s="14"/>
      <c r="F408" s="14"/>
      <c r="G408" s="14"/>
      <c r="H408" s="14"/>
      <c r="I408" s="14"/>
      <c r="J408" s="14"/>
      <c r="K408" s="14"/>
      <c r="L408" s="14"/>
      <c r="M408" s="13"/>
    </row>
    <row r="409" spans="1:48" ht="30" customHeight="1">
      <c r="A409" s="13"/>
      <c r="B409" s="13"/>
      <c r="C409" s="13"/>
      <c r="D409" s="13"/>
      <c r="E409" s="14"/>
      <c r="F409" s="14"/>
      <c r="G409" s="14"/>
      <c r="H409" s="14"/>
      <c r="I409" s="14"/>
      <c r="J409" s="14"/>
      <c r="K409" s="14"/>
      <c r="L409" s="14"/>
      <c r="M409" s="13"/>
    </row>
    <row r="410" spans="1:48" ht="30" customHeight="1">
      <c r="A410" s="13"/>
      <c r="B410" s="13"/>
      <c r="C410" s="13"/>
      <c r="D410" s="13"/>
      <c r="E410" s="14"/>
      <c r="F410" s="14"/>
      <c r="G410" s="14"/>
      <c r="H410" s="14"/>
      <c r="I410" s="14"/>
      <c r="J410" s="14"/>
      <c r="K410" s="14"/>
      <c r="L410" s="14"/>
      <c r="M410" s="13"/>
    </row>
    <row r="411" spans="1:48" ht="30" customHeight="1">
      <c r="A411" s="15" t="s">
        <v>95</v>
      </c>
      <c r="B411" s="13"/>
      <c r="C411" s="13"/>
      <c r="D411" s="13"/>
      <c r="E411" s="14"/>
      <c r="F411" s="14">
        <f>SUMIF(AR389:AR410,"",F389:F410)</f>
        <v>0</v>
      </c>
      <c r="G411" s="14"/>
      <c r="H411" s="14">
        <f>SUMIF(AR389:AR410,"",H389:H410)</f>
        <v>0</v>
      </c>
      <c r="I411" s="14"/>
      <c r="J411" s="14">
        <f>SUMIF(AR389:AR410,"",J389:J410)</f>
        <v>0</v>
      </c>
      <c r="K411" s="14"/>
      <c r="L411" s="14">
        <f>SUMIF(AR389:AR410,"",L389:L410)</f>
        <v>0</v>
      </c>
      <c r="M411" s="13"/>
      <c r="N411" t="s">
        <v>96</v>
      </c>
    </row>
    <row r="412" spans="1:48" ht="30" customHeight="1">
      <c r="A412" s="15" t="s">
        <v>997</v>
      </c>
      <c r="B412" s="15" t="s">
        <v>166</v>
      </c>
      <c r="C412" s="13"/>
      <c r="D412" s="13"/>
      <c r="E412" s="14"/>
      <c r="F412" s="14"/>
      <c r="G412" s="14"/>
      <c r="H412" s="14"/>
      <c r="I412" s="14"/>
      <c r="J412" s="14"/>
      <c r="K412" s="14"/>
      <c r="L412" s="14"/>
      <c r="M412" s="13"/>
      <c r="N412" s="2"/>
      <c r="O412" s="2"/>
      <c r="P412" s="2"/>
      <c r="Q412" s="1" t="s">
        <v>998</v>
      </c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ht="30" customHeight="1">
      <c r="A413" s="15" t="s">
        <v>999</v>
      </c>
      <c r="B413" s="15" t="s">
        <v>1000</v>
      </c>
      <c r="C413" s="15" t="s">
        <v>108</v>
      </c>
      <c r="D413" s="13">
        <v>165</v>
      </c>
      <c r="E413" s="14">
        <v>0</v>
      </c>
      <c r="F413" s="14">
        <f t="shared" ref="F413:F431" si="42">TRUNC(E413*D413, 0)</f>
        <v>0</v>
      </c>
      <c r="G413" s="14">
        <v>0</v>
      </c>
      <c r="H413" s="14">
        <f t="shared" ref="H413:H431" si="43">TRUNC(G413*D413, 0)</f>
        <v>0</v>
      </c>
      <c r="I413" s="14">
        <v>0</v>
      </c>
      <c r="J413" s="14">
        <f t="shared" ref="J413:J431" si="44">TRUNC(I413*D413, 0)</f>
        <v>0</v>
      </c>
      <c r="K413" s="14">
        <f t="shared" ref="K413:K432" si="45">TRUNC(E413+G413+I413, 0)</f>
        <v>0</v>
      </c>
      <c r="L413" s="14">
        <f t="shared" ref="L413:L431" si="46">TRUNC(F413+H413+J413, 0)</f>
        <v>0</v>
      </c>
      <c r="M413" s="15" t="s">
        <v>1001</v>
      </c>
      <c r="N413" s="1" t="s">
        <v>1002</v>
      </c>
      <c r="O413" s="1" t="s">
        <v>52</v>
      </c>
      <c r="P413" s="1" t="s">
        <v>52</v>
      </c>
      <c r="Q413" s="1" t="s">
        <v>998</v>
      </c>
      <c r="R413" s="1" t="s">
        <v>64</v>
      </c>
      <c r="S413" s="1" t="s">
        <v>65</v>
      </c>
      <c r="T413" s="1" t="s">
        <v>65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1" t="s">
        <v>52</v>
      </c>
      <c r="AS413" s="1" t="s">
        <v>52</v>
      </c>
      <c r="AT413" s="2"/>
      <c r="AU413" s="1" t="s">
        <v>1003</v>
      </c>
      <c r="AV413" s="2">
        <v>223</v>
      </c>
    </row>
    <row r="414" spans="1:48" ht="30" customHeight="1">
      <c r="A414" s="15" t="s">
        <v>999</v>
      </c>
      <c r="B414" s="15" t="s">
        <v>1004</v>
      </c>
      <c r="C414" s="15" t="s">
        <v>108</v>
      </c>
      <c r="D414" s="13">
        <v>86</v>
      </c>
      <c r="E414" s="14">
        <v>0</v>
      </c>
      <c r="F414" s="14">
        <f t="shared" si="42"/>
        <v>0</v>
      </c>
      <c r="G414" s="14">
        <v>0</v>
      </c>
      <c r="H414" s="14">
        <f t="shared" si="43"/>
        <v>0</v>
      </c>
      <c r="I414" s="14">
        <v>0</v>
      </c>
      <c r="J414" s="14">
        <f t="shared" si="44"/>
        <v>0</v>
      </c>
      <c r="K414" s="14">
        <f t="shared" si="45"/>
        <v>0</v>
      </c>
      <c r="L414" s="14">
        <f t="shared" si="46"/>
        <v>0</v>
      </c>
      <c r="M414" s="15" t="s">
        <v>1005</v>
      </c>
      <c r="N414" s="1" t="s">
        <v>1006</v>
      </c>
      <c r="O414" s="1" t="s">
        <v>52</v>
      </c>
      <c r="P414" s="1" t="s">
        <v>52</v>
      </c>
      <c r="Q414" s="1" t="s">
        <v>998</v>
      </c>
      <c r="R414" s="1" t="s">
        <v>64</v>
      </c>
      <c r="S414" s="1" t="s">
        <v>65</v>
      </c>
      <c r="T414" s="1" t="s">
        <v>65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1" t="s">
        <v>52</v>
      </c>
      <c r="AS414" s="1" t="s">
        <v>52</v>
      </c>
      <c r="AT414" s="2"/>
      <c r="AU414" s="1" t="s">
        <v>1007</v>
      </c>
      <c r="AV414" s="2">
        <v>224</v>
      </c>
    </row>
    <row r="415" spans="1:48" ht="30" customHeight="1">
      <c r="A415" s="15" t="s">
        <v>1008</v>
      </c>
      <c r="B415" s="15" t="s">
        <v>1009</v>
      </c>
      <c r="C415" s="15" t="s">
        <v>108</v>
      </c>
      <c r="D415" s="13">
        <v>1279</v>
      </c>
      <c r="E415" s="14">
        <v>0</v>
      </c>
      <c r="F415" s="14">
        <f t="shared" si="42"/>
        <v>0</v>
      </c>
      <c r="G415" s="14">
        <v>0</v>
      </c>
      <c r="H415" s="14">
        <f t="shared" si="43"/>
        <v>0</v>
      </c>
      <c r="I415" s="14">
        <v>0</v>
      </c>
      <c r="J415" s="14">
        <f t="shared" si="44"/>
        <v>0</v>
      </c>
      <c r="K415" s="14">
        <f t="shared" si="45"/>
        <v>0</v>
      </c>
      <c r="L415" s="14">
        <f t="shared" si="46"/>
        <v>0</v>
      </c>
      <c r="M415" s="15" t="s">
        <v>1010</v>
      </c>
      <c r="N415" s="1" t="s">
        <v>1011</v>
      </c>
      <c r="O415" s="1" t="s">
        <v>52</v>
      </c>
      <c r="P415" s="1" t="s">
        <v>52</v>
      </c>
      <c r="Q415" s="1" t="s">
        <v>998</v>
      </c>
      <c r="R415" s="1" t="s">
        <v>64</v>
      </c>
      <c r="S415" s="1" t="s">
        <v>65</v>
      </c>
      <c r="T415" s="1" t="s">
        <v>65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1" t="s">
        <v>52</v>
      </c>
      <c r="AS415" s="1" t="s">
        <v>52</v>
      </c>
      <c r="AT415" s="2"/>
      <c r="AU415" s="1" t="s">
        <v>1012</v>
      </c>
      <c r="AV415" s="2">
        <v>225</v>
      </c>
    </row>
    <row r="416" spans="1:48" ht="30" customHeight="1">
      <c r="A416" s="15" t="s">
        <v>1008</v>
      </c>
      <c r="B416" s="15" t="s">
        <v>1013</v>
      </c>
      <c r="C416" s="15" t="s">
        <v>108</v>
      </c>
      <c r="D416" s="13">
        <v>226</v>
      </c>
      <c r="E416" s="14">
        <v>0</v>
      </c>
      <c r="F416" s="14">
        <f t="shared" si="42"/>
        <v>0</v>
      </c>
      <c r="G416" s="14">
        <v>0</v>
      </c>
      <c r="H416" s="14">
        <f t="shared" si="43"/>
        <v>0</v>
      </c>
      <c r="I416" s="14">
        <v>0</v>
      </c>
      <c r="J416" s="14">
        <f t="shared" si="44"/>
        <v>0</v>
      </c>
      <c r="K416" s="14">
        <f t="shared" si="45"/>
        <v>0</v>
      </c>
      <c r="L416" s="14">
        <f t="shared" si="46"/>
        <v>0</v>
      </c>
      <c r="M416" s="15" t="s">
        <v>1014</v>
      </c>
      <c r="N416" s="1" t="s">
        <v>1015</v>
      </c>
      <c r="O416" s="1" t="s">
        <v>52</v>
      </c>
      <c r="P416" s="1" t="s">
        <v>52</v>
      </c>
      <c r="Q416" s="1" t="s">
        <v>998</v>
      </c>
      <c r="R416" s="1" t="s">
        <v>64</v>
      </c>
      <c r="S416" s="1" t="s">
        <v>65</v>
      </c>
      <c r="T416" s="1" t="s">
        <v>65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1" t="s">
        <v>52</v>
      </c>
      <c r="AS416" s="1" t="s">
        <v>52</v>
      </c>
      <c r="AT416" s="2"/>
      <c r="AU416" s="1" t="s">
        <v>1016</v>
      </c>
      <c r="AV416" s="2">
        <v>226</v>
      </c>
    </row>
    <row r="417" spans="1:48" ht="30" customHeight="1">
      <c r="A417" s="15" t="s">
        <v>1017</v>
      </c>
      <c r="B417" s="15" t="s">
        <v>1018</v>
      </c>
      <c r="C417" s="15" t="s">
        <v>108</v>
      </c>
      <c r="D417" s="13">
        <v>1208</v>
      </c>
      <c r="E417" s="14">
        <v>0</v>
      </c>
      <c r="F417" s="14">
        <f t="shared" si="42"/>
        <v>0</v>
      </c>
      <c r="G417" s="14">
        <v>0</v>
      </c>
      <c r="H417" s="14">
        <f t="shared" si="43"/>
        <v>0</v>
      </c>
      <c r="I417" s="14">
        <v>0</v>
      </c>
      <c r="J417" s="14">
        <f t="shared" si="44"/>
        <v>0</v>
      </c>
      <c r="K417" s="14">
        <f t="shared" si="45"/>
        <v>0</v>
      </c>
      <c r="L417" s="14">
        <f t="shared" si="46"/>
        <v>0</v>
      </c>
      <c r="M417" s="15" t="s">
        <v>1019</v>
      </c>
      <c r="N417" s="1" t="s">
        <v>1020</v>
      </c>
      <c r="O417" s="1" t="s">
        <v>52</v>
      </c>
      <c r="P417" s="1" t="s">
        <v>52</v>
      </c>
      <c r="Q417" s="1" t="s">
        <v>998</v>
      </c>
      <c r="R417" s="1" t="s">
        <v>64</v>
      </c>
      <c r="S417" s="1" t="s">
        <v>65</v>
      </c>
      <c r="T417" s="1" t="s">
        <v>65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1" t="s">
        <v>52</v>
      </c>
      <c r="AS417" s="1" t="s">
        <v>52</v>
      </c>
      <c r="AT417" s="2"/>
      <c r="AU417" s="1" t="s">
        <v>1021</v>
      </c>
      <c r="AV417" s="2">
        <v>546</v>
      </c>
    </row>
    <row r="418" spans="1:48" ht="30" customHeight="1">
      <c r="A418" s="15" t="s">
        <v>1017</v>
      </c>
      <c r="B418" s="15" t="s">
        <v>1022</v>
      </c>
      <c r="C418" s="15" t="s">
        <v>108</v>
      </c>
      <c r="D418" s="13">
        <v>1139</v>
      </c>
      <c r="E418" s="14">
        <v>0</v>
      </c>
      <c r="F418" s="14">
        <f t="shared" si="42"/>
        <v>0</v>
      </c>
      <c r="G418" s="14">
        <v>0</v>
      </c>
      <c r="H418" s="14">
        <f t="shared" si="43"/>
        <v>0</v>
      </c>
      <c r="I418" s="14">
        <v>0</v>
      </c>
      <c r="J418" s="14">
        <f t="shared" si="44"/>
        <v>0</v>
      </c>
      <c r="K418" s="14">
        <f t="shared" si="45"/>
        <v>0</v>
      </c>
      <c r="L418" s="14">
        <f t="shared" si="46"/>
        <v>0</v>
      </c>
      <c r="M418" s="15" t="s">
        <v>1023</v>
      </c>
      <c r="N418" s="1" t="s">
        <v>1024</v>
      </c>
      <c r="O418" s="1" t="s">
        <v>52</v>
      </c>
      <c r="P418" s="1" t="s">
        <v>52</v>
      </c>
      <c r="Q418" s="1" t="s">
        <v>998</v>
      </c>
      <c r="R418" s="1" t="s">
        <v>64</v>
      </c>
      <c r="S418" s="1" t="s">
        <v>65</v>
      </c>
      <c r="T418" s="1" t="s">
        <v>65</v>
      </c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1" t="s">
        <v>52</v>
      </c>
      <c r="AS418" s="1" t="s">
        <v>52</v>
      </c>
      <c r="AT418" s="2"/>
      <c r="AU418" s="1" t="s">
        <v>1025</v>
      </c>
      <c r="AV418" s="2">
        <v>547</v>
      </c>
    </row>
    <row r="419" spans="1:48" ht="30" customHeight="1">
      <c r="A419" s="15" t="s">
        <v>1026</v>
      </c>
      <c r="B419" s="15" t="s">
        <v>1027</v>
      </c>
      <c r="C419" s="15" t="s">
        <v>79</v>
      </c>
      <c r="D419" s="13">
        <v>123</v>
      </c>
      <c r="E419" s="14">
        <v>0</v>
      </c>
      <c r="F419" s="14">
        <f t="shared" si="42"/>
        <v>0</v>
      </c>
      <c r="G419" s="14">
        <v>0</v>
      </c>
      <c r="H419" s="14">
        <f t="shared" si="43"/>
        <v>0</v>
      </c>
      <c r="I419" s="14">
        <v>0</v>
      </c>
      <c r="J419" s="14">
        <f t="shared" si="44"/>
        <v>0</v>
      </c>
      <c r="K419" s="14">
        <f t="shared" si="45"/>
        <v>0</v>
      </c>
      <c r="L419" s="14">
        <f t="shared" si="46"/>
        <v>0</v>
      </c>
      <c r="M419" s="15" t="s">
        <v>1028</v>
      </c>
      <c r="N419" s="1" t="s">
        <v>1029</v>
      </c>
      <c r="O419" s="1" t="s">
        <v>52</v>
      </c>
      <c r="P419" s="1" t="s">
        <v>52</v>
      </c>
      <c r="Q419" s="1" t="s">
        <v>998</v>
      </c>
      <c r="R419" s="1" t="s">
        <v>64</v>
      </c>
      <c r="S419" s="1" t="s">
        <v>65</v>
      </c>
      <c r="T419" s="1" t="s">
        <v>65</v>
      </c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1" t="s">
        <v>52</v>
      </c>
      <c r="AS419" s="1" t="s">
        <v>52</v>
      </c>
      <c r="AT419" s="2"/>
      <c r="AU419" s="1" t="s">
        <v>1030</v>
      </c>
      <c r="AV419" s="2">
        <v>222</v>
      </c>
    </row>
    <row r="420" spans="1:48" ht="30" customHeight="1">
      <c r="A420" s="15" t="s">
        <v>1031</v>
      </c>
      <c r="B420" s="15" t="s">
        <v>1032</v>
      </c>
      <c r="C420" s="15" t="s">
        <v>79</v>
      </c>
      <c r="D420" s="13">
        <v>110</v>
      </c>
      <c r="E420" s="14">
        <v>0</v>
      </c>
      <c r="F420" s="14">
        <f t="shared" si="42"/>
        <v>0</v>
      </c>
      <c r="G420" s="14">
        <v>0</v>
      </c>
      <c r="H420" s="14">
        <f t="shared" si="43"/>
        <v>0</v>
      </c>
      <c r="I420" s="14">
        <v>0</v>
      </c>
      <c r="J420" s="14">
        <f t="shared" si="44"/>
        <v>0</v>
      </c>
      <c r="K420" s="14">
        <f t="shared" si="45"/>
        <v>0</v>
      </c>
      <c r="L420" s="14">
        <f t="shared" si="46"/>
        <v>0</v>
      </c>
      <c r="M420" s="15" t="s">
        <v>1033</v>
      </c>
      <c r="N420" s="1" t="s">
        <v>1034</v>
      </c>
      <c r="O420" s="1" t="s">
        <v>52</v>
      </c>
      <c r="P420" s="1" t="s">
        <v>52</v>
      </c>
      <c r="Q420" s="1" t="s">
        <v>998</v>
      </c>
      <c r="R420" s="1" t="s">
        <v>64</v>
      </c>
      <c r="S420" s="1" t="s">
        <v>65</v>
      </c>
      <c r="T420" s="1" t="s">
        <v>65</v>
      </c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1" t="s">
        <v>52</v>
      </c>
      <c r="AS420" s="1" t="s">
        <v>52</v>
      </c>
      <c r="AT420" s="2"/>
      <c r="AU420" s="1" t="s">
        <v>1035</v>
      </c>
      <c r="AV420" s="2">
        <v>227</v>
      </c>
    </row>
    <row r="421" spans="1:48" ht="30" customHeight="1">
      <c r="A421" s="15" t="s">
        <v>1031</v>
      </c>
      <c r="B421" s="15" t="s">
        <v>1036</v>
      </c>
      <c r="C421" s="15" t="s">
        <v>79</v>
      </c>
      <c r="D421" s="13">
        <v>259</v>
      </c>
      <c r="E421" s="14">
        <v>0</v>
      </c>
      <c r="F421" s="14">
        <f t="shared" si="42"/>
        <v>0</v>
      </c>
      <c r="G421" s="14">
        <v>0</v>
      </c>
      <c r="H421" s="14">
        <f t="shared" si="43"/>
        <v>0</v>
      </c>
      <c r="I421" s="14">
        <v>0</v>
      </c>
      <c r="J421" s="14">
        <f t="shared" si="44"/>
        <v>0</v>
      </c>
      <c r="K421" s="14">
        <f t="shared" si="45"/>
        <v>0</v>
      </c>
      <c r="L421" s="14">
        <f t="shared" si="46"/>
        <v>0</v>
      </c>
      <c r="M421" s="15" t="s">
        <v>1037</v>
      </c>
      <c r="N421" s="1" t="s">
        <v>1038</v>
      </c>
      <c r="O421" s="1" t="s">
        <v>52</v>
      </c>
      <c r="P421" s="1" t="s">
        <v>52</v>
      </c>
      <c r="Q421" s="1" t="s">
        <v>998</v>
      </c>
      <c r="R421" s="1" t="s">
        <v>64</v>
      </c>
      <c r="S421" s="1" t="s">
        <v>65</v>
      </c>
      <c r="T421" s="1" t="s">
        <v>65</v>
      </c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1" t="s">
        <v>52</v>
      </c>
      <c r="AS421" s="1" t="s">
        <v>52</v>
      </c>
      <c r="AT421" s="2"/>
      <c r="AU421" s="1" t="s">
        <v>1039</v>
      </c>
      <c r="AV421" s="2">
        <v>548</v>
      </c>
    </row>
    <row r="422" spans="1:48" ht="30" customHeight="1">
      <c r="A422" s="15" t="s">
        <v>1031</v>
      </c>
      <c r="B422" s="15" t="s">
        <v>1040</v>
      </c>
      <c r="C422" s="15" t="s">
        <v>79</v>
      </c>
      <c r="D422" s="13">
        <v>789</v>
      </c>
      <c r="E422" s="14">
        <v>0</v>
      </c>
      <c r="F422" s="14">
        <f t="shared" si="42"/>
        <v>0</v>
      </c>
      <c r="G422" s="14">
        <v>0</v>
      </c>
      <c r="H422" s="14">
        <f t="shared" si="43"/>
        <v>0</v>
      </c>
      <c r="I422" s="14">
        <v>0</v>
      </c>
      <c r="J422" s="14">
        <f t="shared" si="44"/>
        <v>0</v>
      </c>
      <c r="K422" s="14">
        <f t="shared" si="45"/>
        <v>0</v>
      </c>
      <c r="L422" s="14">
        <f t="shared" si="46"/>
        <v>0</v>
      </c>
      <c r="M422" s="15" t="s">
        <v>1041</v>
      </c>
      <c r="N422" s="1" t="s">
        <v>1042</v>
      </c>
      <c r="O422" s="1" t="s">
        <v>52</v>
      </c>
      <c r="P422" s="1" t="s">
        <v>52</v>
      </c>
      <c r="Q422" s="1" t="s">
        <v>998</v>
      </c>
      <c r="R422" s="1" t="s">
        <v>64</v>
      </c>
      <c r="S422" s="1" t="s">
        <v>65</v>
      </c>
      <c r="T422" s="1" t="s">
        <v>65</v>
      </c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1" t="s">
        <v>52</v>
      </c>
      <c r="AS422" s="1" t="s">
        <v>52</v>
      </c>
      <c r="AT422" s="2"/>
      <c r="AU422" s="1" t="s">
        <v>1043</v>
      </c>
      <c r="AV422" s="2">
        <v>229</v>
      </c>
    </row>
    <row r="423" spans="1:48" ht="30" customHeight="1">
      <c r="A423" s="15" t="s">
        <v>1044</v>
      </c>
      <c r="B423" s="15" t="s">
        <v>1045</v>
      </c>
      <c r="C423" s="15" t="s">
        <v>79</v>
      </c>
      <c r="D423" s="13">
        <v>29</v>
      </c>
      <c r="E423" s="14">
        <v>0</v>
      </c>
      <c r="F423" s="14">
        <f t="shared" si="42"/>
        <v>0</v>
      </c>
      <c r="G423" s="14">
        <v>0</v>
      </c>
      <c r="H423" s="14">
        <f t="shared" si="43"/>
        <v>0</v>
      </c>
      <c r="I423" s="14">
        <v>0</v>
      </c>
      <c r="J423" s="14">
        <f t="shared" si="44"/>
        <v>0</v>
      </c>
      <c r="K423" s="14">
        <f t="shared" si="45"/>
        <v>0</v>
      </c>
      <c r="L423" s="14">
        <f t="shared" si="46"/>
        <v>0</v>
      </c>
      <c r="M423" s="15" t="s">
        <v>1046</v>
      </c>
      <c r="N423" s="1" t="s">
        <v>1047</v>
      </c>
      <c r="O423" s="1" t="s">
        <v>52</v>
      </c>
      <c r="P423" s="1" t="s">
        <v>52</v>
      </c>
      <c r="Q423" s="1" t="s">
        <v>998</v>
      </c>
      <c r="R423" s="1" t="s">
        <v>64</v>
      </c>
      <c r="S423" s="1" t="s">
        <v>65</v>
      </c>
      <c r="T423" s="1" t="s">
        <v>65</v>
      </c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1" t="s">
        <v>52</v>
      </c>
      <c r="AS423" s="1" t="s">
        <v>52</v>
      </c>
      <c r="AT423" s="2"/>
      <c r="AU423" s="1" t="s">
        <v>1048</v>
      </c>
      <c r="AV423" s="2">
        <v>230</v>
      </c>
    </row>
    <row r="424" spans="1:48" ht="30" customHeight="1">
      <c r="A424" s="15" t="s">
        <v>1049</v>
      </c>
      <c r="B424" s="15" t="s">
        <v>52</v>
      </c>
      <c r="C424" s="15" t="s">
        <v>79</v>
      </c>
      <c r="D424" s="13">
        <v>22</v>
      </c>
      <c r="E424" s="14">
        <v>0</v>
      </c>
      <c r="F424" s="14">
        <f t="shared" si="42"/>
        <v>0</v>
      </c>
      <c r="G424" s="14">
        <v>0</v>
      </c>
      <c r="H424" s="14">
        <f t="shared" si="43"/>
        <v>0</v>
      </c>
      <c r="I424" s="14">
        <v>0</v>
      </c>
      <c r="J424" s="14">
        <f t="shared" si="44"/>
        <v>0</v>
      </c>
      <c r="K424" s="14">
        <f t="shared" si="45"/>
        <v>0</v>
      </c>
      <c r="L424" s="14">
        <f t="shared" si="46"/>
        <v>0</v>
      </c>
      <c r="M424" s="15" t="s">
        <v>1050</v>
      </c>
      <c r="N424" s="1" t="s">
        <v>1051</v>
      </c>
      <c r="O424" s="1" t="s">
        <v>52</v>
      </c>
      <c r="P424" s="1" t="s">
        <v>52</v>
      </c>
      <c r="Q424" s="1" t="s">
        <v>998</v>
      </c>
      <c r="R424" s="1" t="s">
        <v>64</v>
      </c>
      <c r="S424" s="1" t="s">
        <v>65</v>
      </c>
      <c r="T424" s="1" t="s">
        <v>65</v>
      </c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1" t="s">
        <v>52</v>
      </c>
      <c r="AS424" s="1" t="s">
        <v>52</v>
      </c>
      <c r="AT424" s="2"/>
      <c r="AU424" s="1" t="s">
        <v>1052</v>
      </c>
      <c r="AV424" s="2">
        <v>549</v>
      </c>
    </row>
    <row r="425" spans="1:48" ht="30" customHeight="1">
      <c r="A425" s="15" t="s">
        <v>1053</v>
      </c>
      <c r="B425" s="15" t="s">
        <v>52</v>
      </c>
      <c r="C425" s="15" t="s">
        <v>79</v>
      </c>
      <c r="D425" s="13">
        <v>20</v>
      </c>
      <c r="E425" s="14">
        <v>0</v>
      </c>
      <c r="F425" s="14">
        <f t="shared" si="42"/>
        <v>0</v>
      </c>
      <c r="G425" s="14">
        <v>0</v>
      </c>
      <c r="H425" s="14">
        <f t="shared" si="43"/>
        <v>0</v>
      </c>
      <c r="I425" s="14">
        <v>0</v>
      </c>
      <c r="J425" s="14">
        <f t="shared" si="44"/>
        <v>0</v>
      </c>
      <c r="K425" s="14">
        <f t="shared" si="45"/>
        <v>0</v>
      </c>
      <c r="L425" s="14">
        <f t="shared" si="46"/>
        <v>0</v>
      </c>
      <c r="M425" s="15" t="s">
        <v>1054</v>
      </c>
      <c r="N425" s="1" t="s">
        <v>1055</v>
      </c>
      <c r="O425" s="1" t="s">
        <v>52</v>
      </c>
      <c r="P425" s="1" t="s">
        <v>52</v>
      </c>
      <c r="Q425" s="1" t="s">
        <v>998</v>
      </c>
      <c r="R425" s="1" t="s">
        <v>64</v>
      </c>
      <c r="S425" s="1" t="s">
        <v>65</v>
      </c>
      <c r="T425" s="1" t="s">
        <v>65</v>
      </c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1" t="s">
        <v>52</v>
      </c>
      <c r="AS425" s="1" t="s">
        <v>52</v>
      </c>
      <c r="AT425" s="2"/>
      <c r="AU425" s="1" t="s">
        <v>1056</v>
      </c>
      <c r="AV425" s="2">
        <v>550</v>
      </c>
    </row>
    <row r="426" spans="1:48" ht="30" customHeight="1">
      <c r="A426" s="15" t="s">
        <v>1057</v>
      </c>
      <c r="B426" s="15" t="s">
        <v>1058</v>
      </c>
      <c r="C426" s="15" t="s">
        <v>79</v>
      </c>
      <c r="D426" s="13">
        <v>30</v>
      </c>
      <c r="E426" s="14">
        <v>0</v>
      </c>
      <c r="F426" s="14">
        <f t="shared" si="42"/>
        <v>0</v>
      </c>
      <c r="G426" s="14">
        <v>0</v>
      </c>
      <c r="H426" s="14">
        <f t="shared" si="43"/>
        <v>0</v>
      </c>
      <c r="I426" s="14">
        <v>0</v>
      </c>
      <c r="J426" s="14">
        <f t="shared" si="44"/>
        <v>0</v>
      </c>
      <c r="K426" s="14">
        <f t="shared" si="45"/>
        <v>0</v>
      </c>
      <c r="L426" s="14">
        <f t="shared" si="46"/>
        <v>0</v>
      </c>
      <c r="M426" s="15" t="s">
        <v>1059</v>
      </c>
      <c r="N426" s="1" t="s">
        <v>1060</v>
      </c>
      <c r="O426" s="1" t="s">
        <v>52</v>
      </c>
      <c r="P426" s="1" t="s">
        <v>52</v>
      </c>
      <c r="Q426" s="1" t="s">
        <v>998</v>
      </c>
      <c r="R426" s="1" t="s">
        <v>64</v>
      </c>
      <c r="S426" s="1" t="s">
        <v>65</v>
      </c>
      <c r="T426" s="1" t="s">
        <v>65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1" t="s">
        <v>52</v>
      </c>
      <c r="AS426" s="1" t="s">
        <v>52</v>
      </c>
      <c r="AT426" s="2"/>
      <c r="AU426" s="1" t="s">
        <v>1061</v>
      </c>
      <c r="AV426" s="2">
        <v>551</v>
      </c>
    </row>
    <row r="427" spans="1:48" ht="30" customHeight="1">
      <c r="A427" s="15" t="s">
        <v>1062</v>
      </c>
      <c r="B427" s="15" t="s">
        <v>1063</v>
      </c>
      <c r="C427" s="15" t="s">
        <v>108</v>
      </c>
      <c r="D427" s="13">
        <v>1116</v>
      </c>
      <c r="E427" s="14">
        <v>0</v>
      </c>
      <c r="F427" s="14">
        <f t="shared" si="42"/>
        <v>0</v>
      </c>
      <c r="G427" s="14">
        <v>0</v>
      </c>
      <c r="H427" s="14">
        <f t="shared" si="43"/>
        <v>0</v>
      </c>
      <c r="I427" s="14">
        <v>0</v>
      </c>
      <c r="J427" s="14">
        <f t="shared" si="44"/>
        <v>0</v>
      </c>
      <c r="K427" s="14">
        <f t="shared" si="45"/>
        <v>0</v>
      </c>
      <c r="L427" s="14">
        <f t="shared" si="46"/>
        <v>0</v>
      </c>
      <c r="M427" s="15" t="s">
        <v>1064</v>
      </c>
      <c r="N427" s="1" t="s">
        <v>1065</v>
      </c>
      <c r="O427" s="1" t="s">
        <v>52</v>
      </c>
      <c r="P427" s="1" t="s">
        <v>52</v>
      </c>
      <c r="Q427" s="1" t="s">
        <v>998</v>
      </c>
      <c r="R427" s="1" t="s">
        <v>64</v>
      </c>
      <c r="S427" s="1" t="s">
        <v>65</v>
      </c>
      <c r="T427" s="1" t="s">
        <v>65</v>
      </c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1" t="s">
        <v>52</v>
      </c>
      <c r="AS427" s="1" t="s">
        <v>52</v>
      </c>
      <c r="AT427" s="2"/>
      <c r="AU427" s="1" t="s">
        <v>1066</v>
      </c>
      <c r="AV427" s="2">
        <v>552</v>
      </c>
    </row>
    <row r="428" spans="1:48" ht="30" customHeight="1">
      <c r="A428" s="15" t="s">
        <v>1067</v>
      </c>
      <c r="B428" s="15" t="s">
        <v>1068</v>
      </c>
      <c r="C428" s="15" t="s">
        <v>108</v>
      </c>
      <c r="D428" s="13">
        <v>1444</v>
      </c>
      <c r="E428" s="14">
        <v>0</v>
      </c>
      <c r="F428" s="14">
        <f t="shared" si="42"/>
        <v>0</v>
      </c>
      <c r="G428" s="14">
        <v>0</v>
      </c>
      <c r="H428" s="14">
        <f t="shared" si="43"/>
        <v>0</v>
      </c>
      <c r="I428" s="14">
        <v>0</v>
      </c>
      <c r="J428" s="14">
        <f t="shared" si="44"/>
        <v>0</v>
      </c>
      <c r="K428" s="14">
        <f t="shared" si="45"/>
        <v>0</v>
      </c>
      <c r="L428" s="14">
        <f t="shared" si="46"/>
        <v>0</v>
      </c>
      <c r="M428" s="15" t="s">
        <v>1069</v>
      </c>
      <c r="N428" s="1" t="s">
        <v>1070</v>
      </c>
      <c r="O428" s="1" t="s">
        <v>52</v>
      </c>
      <c r="P428" s="1" t="s">
        <v>52</v>
      </c>
      <c r="Q428" s="1" t="s">
        <v>998</v>
      </c>
      <c r="R428" s="1" t="s">
        <v>64</v>
      </c>
      <c r="S428" s="1" t="s">
        <v>65</v>
      </c>
      <c r="T428" s="1" t="s">
        <v>65</v>
      </c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1" t="s">
        <v>52</v>
      </c>
      <c r="AS428" s="1" t="s">
        <v>52</v>
      </c>
      <c r="AT428" s="2"/>
      <c r="AU428" s="1" t="s">
        <v>1071</v>
      </c>
      <c r="AV428" s="2">
        <v>236</v>
      </c>
    </row>
    <row r="429" spans="1:48" ht="30" customHeight="1">
      <c r="A429" s="15" t="s">
        <v>1067</v>
      </c>
      <c r="B429" s="15" t="s">
        <v>1072</v>
      </c>
      <c r="C429" s="15" t="s">
        <v>108</v>
      </c>
      <c r="D429" s="13">
        <v>311</v>
      </c>
      <c r="E429" s="14">
        <v>0</v>
      </c>
      <c r="F429" s="14">
        <f t="shared" si="42"/>
        <v>0</v>
      </c>
      <c r="G429" s="14">
        <v>0</v>
      </c>
      <c r="H429" s="14">
        <f t="shared" si="43"/>
        <v>0</v>
      </c>
      <c r="I429" s="14">
        <v>0</v>
      </c>
      <c r="J429" s="14">
        <f t="shared" si="44"/>
        <v>0</v>
      </c>
      <c r="K429" s="14">
        <f t="shared" si="45"/>
        <v>0</v>
      </c>
      <c r="L429" s="14">
        <f t="shared" si="46"/>
        <v>0</v>
      </c>
      <c r="M429" s="15" t="s">
        <v>1073</v>
      </c>
      <c r="N429" s="1" t="s">
        <v>1074</v>
      </c>
      <c r="O429" s="1" t="s">
        <v>52</v>
      </c>
      <c r="P429" s="1" t="s">
        <v>52</v>
      </c>
      <c r="Q429" s="1" t="s">
        <v>998</v>
      </c>
      <c r="R429" s="1" t="s">
        <v>64</v>
      </c>
      <c r="S429" s="1" t="s">
        <v>65</v>
      </c>
      <c r="T429" s="1" t="s">
        <v>65</v>
      </c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1" t="s">
        <v>52</v>
      </c>
      <c r="AS429" s="1" t="s">
        <v>52</v>
      </c>
      <c r="AT429" s="2"/>
      <c r="AU429" s="1" t="s">
        <v>1075</v>
      </c>
      <c r="AV429" s="2">
        <v>237</v>
      </c>
    </row>
    <row r="430" spans="1:48" ht="30" customHeight="1">
      <c r="A430" s="15" t="s">
        <v>1076</v>
      </c>
      <c r="B430" s="15" t="s">
        <v>1077</v>
      </c>
      <c r="C430" s="15" t="s">
        <v>108</v>
      </c>
      <c r="D430" s="13">
        <v>164</v>
      </c>
      <c r="E430" s="14">
        <v>0</v>
      </c>
      <c r="F430" s="14">
        <f t="shared" si="42"/>
        <v>0</v>
      </c>
      <c r="G430" s="14">
        <v>0</v>
      </c>
      <c r="H430" s="14">
        <f t="shared" si="43"/>
        <v>0</v>
      </c>
      <c r="I430" s="14">
        <v>0</v>
      </c>
      <c r="J430" s="14">
        <f t="shared" si="44"/>
        <v>0</v>
      </c>
      <c r="K430" s="14">
        <f t="shared" si="45"/>
        <v>0</v>
      </c>
      <c r="L430" s="14">
        <f t="shared" si="46"/>
        <v>0</v>
      </c>
      <c r="M430" s="15" t="s">
        <v>1078</v>
      </c>
      <c r="N430" s="1" t="s">
        <v>1079</v>
      </c>
      <c r="O430" s="1" t="s">
        <v>52</v>
      </c>
      <c r="P430" s="1" t="s">
        <v>52</v>
      </c>
      <c r="Q430" s="1" t="s">
        <v>998</v>
      </c>
      <c r="R430" s="1" t="s">
        <v>64</v>
      </c>
      <c r="S430" s="1" t="s">
        <v>65</v>
      </c>
      <c r="T430" s="1" t="s">
        <v>65</v>
      </c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1" t="s">
        <v>52</v>
      </c>
      <c r="AS430" s="1" t="s">
        <v>52</v>
      </c>
      <c r="AT430" s="2"/>
      <c r="AU430" s="1" t="s">
        <v>1080</v>
      </c>
      <c r="AV430" s="2">
        <v>238</v>
      </c>
    </row>
    <row r="431" spans="1:48" ht="30" customHeight="1">
      <c r="A431" s="15" t="s">
        <v>1081</v>
      </c>
      <c r="B431" s="15" t="s">
        <v>1082</v>
      </c>
      <c r="C431" s="15" t="s">
        <v>108</v>
      </c>
      <c r="D431" s="13">
        <v>811</v>
      </c>
      <c r="E431" s="14">
        <v>0</v>
      </c>
      <c r="F431" s="14">
        <f t="shared" si="42"/>
        <v>0</v>
      </c>
      <c r="G431" s="14">
        <v>0</v>
      </c>
      <c r="H431" s="14">
        <f t="shared" si="43"/>
        <v>0</v>
      </c>
      <c r="I431" s="14">
        <v>0</v>
      </c>
      <c r="J431" s="14">
        <f t="shared" si="44"/>
        <v>0</v>
      </c>
      <c r="K431" s="14">
        <f t="shared" si="45"/>
        <v>0</v>
      </c>
      <c r="L431" s="14">
        <f t="shared" si="46"/>
        <v>0</v>
      </c>
      <c r="M431" s="15" t="s">
        <v>1083</v>
      </c>
      <c r="N431" s="1" t="s">
        <v>1084</v>
      </c>
      <c r="O431" s="1" t="s">
        <v>52</v>
      </c>
      <c r="P431" s="1" t="s">
        <v>52</v>
      </c>
      <c r="Q431" s="1" t="s">
        <v>998</v>
      </c>
      <c r="R431" s="1" t="s">
        <v>64</v>
      </c>
      <c r="S431" s="1" t="s">
        <v>65</v>
      </c>
      <c r="T431" s="1" t="s">
        <v>65</v>
      </c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1" t="s">
        <v>52</v>
      </c>
      <c r="AS431" s="1" t="s">
        <v>52</v>
      </c>
      <c r="AT431" s="2"/>
      <c r="AU431" s="1" t="s">
        <v>1085</v>
      </c>
      <c r="AV431" s="2">
        <v>553</v>
      </c>
    </row>
    <row r="432" spans="1:48" ht="30" customHeight="1">
      <c r="A432" s="13"/>
      <c r="B432" s="13"/>
      <c r="C432" s="13"/>
      <c r="D432" s="13"/>
      <c r="E432" s="14">
        <v>0</v>
      </c>
      <c r="F432" s="14"/>
      <c r="G432" s="14">
        <v>0</v>
      </c>
      <c r="H432" s="14"/>
      <c r="I432" s="14">
        <v>0</v>
      </c>
      <c r="J432" s="14"/>
      <c r="K432" s="14">
        <f t="shared" si="45"/>
        <v>0</v>
      </c>
      <c r="L432" s="14"/>
      <c r="M432" s="13"/>
    </row>
    <row r="433" spans="1:48" ht="30" customHeight="1">
      <c r="A433" s="13"/>
      <c r="B433" s="13"/>
      <c r="C433" s="13"/>
      <c r="D433" s="13"/>
      <c r="E433" s="14"/>
      <c r="F433" s="14"/>
      <c r="G433" s="14"/>
      <c r="H433" s="14"/>
      <c r="I433" s="14"/>
      <c r="J433" s="14"/>
      <c r="K433" s="14"/>
      <c r="L433" s="14"/>
      <c r="M433" s="13"/>
    </row>
    <row r="434" spans="1:48" ht="30" customHeight="1">
      <c r="A434" s="13"/>
      <c r="B434" s="13"/>
      <c r="C434" s="13"/>
      <c r="D434" s="13"/>
      <c r="E434" s="14"/>
      <c r="F434" s="14"/>
      <c r="G434" s="14"/>
      <c r="H434" s="14"/>
      <c r="I434" s="14"/>
      <c r="J434" s="14"/>
      <c r="K434" s="14"/>
      <c r="L434" s="14"/>
      <c r="M434" s="13"/>
    </row>
    <row r="435" spans="1:48" ht="30" customHeight="1">
      <c r="A435" s="15" t="s">
        <v>95</v>
      </c>
      <c r="B435" s="13"/>
      <c r="C435" s="13"/>
      <c r="D435" s="13"/>
      <c r="E435" s="14"/>
      <c r="F435" s="14">
        <f>SUMIF(AR413:AR434,"",F413:F434)</f>
        <v>0</v>
      </c>
      <c r="G435" s="14"/>
      <c r="H435" s="14">
        <f>SUMIF(AR413:AR434,"",H413:H434)</f>
        <v>0</v>
      </c>
      <c r="I435" s="14"/>
      <c r="J435" s="14">
        <f>SUMIF(AR413:AR434,"",J413:J434)</f>
        <v>0</v>
      </c>
      <c r="K435" s="14"/>
      <c r="L435" s="14">
        <f>SUMIF(AR413:AR434,"",L413:L434)</f>
        <v>0</v>
      </c>
      <c r="M435" s="13"/>
      <c r="N435" t="s">
        <v>96</v>
      </c>
    </row>
    <row r="436" spans="1:48" ht="30" customHeight="1">
      <c r="A436" s="15" t="s">
        <v>1086</v>
      </c>
      <c r="B436" s="15" t="s">
        <v>166</v>
      </c>
      <c r="C436" s="13"/>
      <c r="D436" s="13"/>
      <c r="E436" s="14"/>
      <c r="F436" s="14"/>
      <c r="G436" s="14"/>
      <c r="H436" s="14"/>
      <c r="I436" s="14"/>
      <c r="J436" s="14"/>
      <c r="K436" s="14"/>
      <c r="L436" s="14"/>
      <c r="M436" s="13"/>
      <c r="N436" s="2"/>
      <c r="O436" s="2"/>
      <c r="P436" s="2"/>
      <c r="Q436" s="1" t="s">
        <v>1087</v>
      </c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</row>
    <row r="437" spans="1:48" ht="30" customHeight="1">
      <c r="A437" s="15" t="s">
        <v>1088</v>
      </c>
      <c r="B437" s="15" t="s">
        <v>1089</v>
      </c>
      <c r="C437" s="15" t="s">
        <v>108</v>
      </c>
      <c r="D437" s="13">
        <v>50</v>
      </c>
      <c r="E437" s="14">
        <v>0</v>
      </c>
      <c r="F437" s="14">
        <f t="shared" ref="F437:F442" si="47">TRUNC(E437*D437, 0)</f>
        <v>0</v>
      </c>
      <c r="G437" s="14">
        <v>0</v>
      </c>
      <c r="H437" s="14">
        <f t="shared" ref="H437:H442" si="48">TRUNC(G437*D437, 0)</f>
        <v>0</v>
      </c>
      <c r="I437" s="14">
        <v>0</v>
      </c>
      <c r="J437" s="14">
        <f t="shared" ref="J437:J442" si="49">TRUNC(I437*D437, 0)</f>
        <v>0</v>
      </c>
      <c r="K437" s="14">
        <f t="shared" ref="K437:L442" si="50">TRUNC(E437+G437+I437, 0)</f>
        <v>0</v>
      </c>
      <c r="L437" s="14">
        <f t="shared" si="50"/>
        <v>0</v>
      </c>
      <c r="M437" s="15" t="s">
        <v>1090</v>
      </c>
      <c r="N437" s="1" t="s">
        <v>1091</v>
      </c>
      <c r="O437" s="1" t="s">
        <v>52</v>
      </c>
      <c r="P437" s="1" t="s">
        <v>52</v>
      </c>
      <c r="Q437" s="1" t="s">
        <v>1087</v>
      </c>
      <c r="R437" s="1" t="s">
        <v>64</v>
      </c>
      <c r="S437" s="1" t="s">
        <v>65</v>
      </c>
      <c r="T437" s="1" t="s">
        <v>65</v>
      </c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1" t="s">
        <v>52</v>
      </c>
      <c r="AS437" s="1" t="s">
        <v>52</v>
      </c>
      <c r="AT437" s="2"/>
      <c r="AU437" s="1" t="s">
        <v>1092</v>
      </c>
      <c r="AV437" s="2">
        <v>555</v>
      </c>
    </row>
    <row r="438" spans="1:48" ht="30" customHeight="1">
      <c r="A438" s="15" t="s">
        <v>1093</v>
      </c>
      <c r="B438" s="15" t="s">
        <v>1094</v>
      </c>
      <c r="C438" s="15" t="s">
        <v>108</v>
      </c>
      <c r="D438" s="13">
        <v>50</v>
      </c>
      <c r="E438" s="14">
        <v>0</v>
      </c>
      <c r="F438" s="14">
        <f t="shared" si="47"/>
        <v>0</v>
      </c>
      <c r="G438" s="14">
        <v>0</v>
      </c>
      <c r="H438" s="14">
        <f t="shared" si="48"/>
        <v>0</v>
      </c>
      <c r="I438" s="14">
        <v>0</v>
      </c>
      <c r="J438" s="14">
        <f t="shared" si="49"/>
        <v>0</v>
      </c>
      <c r="K438" s="14">
        <f t="shared" si="50"/>
        <v>0</v>
      </c>
      <c r="L438" s="14">
        <f t="shared" si="50"/>
        <v>0</v>
      </c>
      <c r="M438" s="15" t="s">
        <v>783</v>
      </c>
      <c r="N438" s="1" t="s">
        <v>1095</v>
      </c>
      <c r="O438" s="1" t="s">
        <v>52</v>
      </c>
      <c r="P438" s="1" t="s">
        <v>52</v>
      </c>
      <c r="Q438" s="1" t="s">
        <v>1087</v>
      </c>
      <c r="R438" s="1" t="s">
        <v>65</v>
      </c>
      <c r="S438" s="1" t="s">
        <v>65</v>
      </c>
      <c r="T438" s="1" t="s">
        <v>64</v>
      </c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1" t="s">
        <v>52</v>
      </c>
      <c r="AS438" s="1" t="s">
        <v>52</v>
      </c>
      <c r="AT438" s="2"/>
      <c r="AU438" s="1" t="s">
        <v>1096</v>
      </c>
      <c r="AV438" s="2">
        <v>556</v>
      </c>
    </row>
    <row r="439" spans="1:48" ht="30" customHeight="1">
      <c r="A439" s="15" t="s">
        <v>1097</v>
      </c>
      <c r="B439" s="15" t="s">
        <v>1098</v>
      </c>
      <c r="C439" s="15" t="s">
        <v>79</v>
      </c>
      <c r="D439" s="13">
        <v>53</v>
      </c>
      <c r="E439" s="14">
        <v>0</v>
      </c>
      <c r="F439" s="14">
        <f t="shared" si="47"/>
        <v>0</v>
      </c>
      <c r="G439" s="14">
        <v>0</v>
      </c>
      <c r="H439" s="14">
        <f t="shared" si="48"/>
        <v>0</v>
      </c>
      <c r="I439" s="14">
        <v>0</v>
      </c>
      <c r="J439" s="14">
        <f t="shared" si="49"/>
        <v>0</v>
      </c>
      <c r="K439" s="14">
        <f t="shared" si="50"/>
        <v>0</v>
      </c>
      <c r="L439" s="14">
        <f t="shared" si="50"/>
        <v>0</v>
      </c>
      <c r="M439" s="15" t="s">
        <v>1099</v>
      </c>
      <c r="N439" s="1" t="s">
        <v>1100</v>
      </c>
      <c r="O439" s="1" t="s">
        <v>52</v>
      </c>
      <c r="P439" s="1" t="s">
        <v>52</v>
      </c>
      <c r="Q439" s="1" t="s">
        <v>1087</v>
      </c>
      <c r="R439" s="1" t="s">
        <v>64</v>
      </c>
      <c r="S439" s="1" t="s">
        <v>65</v>
      </c>
      <c r="T439" s="1" t="s">
        <v>65</v>
      </c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1" t="s">
        <v>52</v>
      </c>
      <c r="AS439" s="1" t="s">
        <v>52</v>
      </c>
      <c r="AT439" s="2"/>
      <c r="AU439" s="1" t="s">
        <v>1101</v>
      </c>
      <c r="AV439" s="2">
        <v>557</v>
      </c>
    </row>
    <row r="440" spans="1:48" ht="30" customHeight="1">
      <c r="A440" s="15" t="s">
        <v>1102</v>
      </c>
      <c r="B440" s="15" t="s">
        <v>1103</v>
      </c>
      <c r="C440" s="15" t="s">
        <v>73</v>
      </c>
      <c r="D440" s="13">
        <v>6</v>
      </c>
      <c r="E440" s="14">
        <v>0</v>
      </c>
      <c r="F440" s="14">
        <f t="shared" si="47"/>
        <v>0</v>
      </c>
      <c r="G440" s="14">
        <v>0</v>
      </c>
      <c r="H440" s="14">
        <f t="shared" si="48"/>
        <v>0</v>
      </c>
      <c r="I440" s="14">
        <v>0</v>
      </c>
      <c r="J440" s="14">
        <f t="shared" si="49"/>
        <v>0</v>
      </c>
      <c r="K440" s="14">
        <f t="shared" si="50"/>
        <v>0</v>
      </c>
      <c r="L440" s="14">
        <f t="shared" si="50"/>
        <v>0</v>
      </c>
      <c r="M440" s="15" t="s">
        <v>1104</v>
      </c>
      <c r="N440" s="1" t="s">
        <v>1105</v>
      </c>
      <c r="O440" s="1" t="s">
        <v>52</v>
      </c>
      <c r="P440" s="1" t="s">
        <v>52</v>
      </c>
      <c r="Q440" s="1" t="s">
        <v>1087</v>
      </c>
      <c r="R440" s="1" t="s">
        <v>64</v>
      </c>
      <c r="S440" s="1" t="s">
        <v>65</v>
      </c>
      <c r="T440" s="1" t="s">
        <v>65</v>
      </c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1" t="s">
        <v>52</v>
      </c>
      <c r="AS440" s="1" t="s">
        <v>52</v>
      </c>
      <c r="AT440" s="2"/>
      <c r="AU440" s="1" t="s">
        <v>1106</v>
      </c>
      <c r="AV440" s="2">
        <v>244</v>
      </c>
    </row>
    <row r="441" spans="1:48" ht="30" customHeight="1">
      <c r="A441" s="15" t="s">
        <v>1107</v>
      </c>
      <c r="B441" s="15" t="s">
        <v>1108</v>
      </c>
      <c r="C441" s="15" t="s">
        <v>61</v>
      </c>
      <c r="D441" s="13">
        <v>3</v>
      </c>
      <c r="E441" s="14">
        <v>0</v>
      </c>
      <c r="F441" s="14">
        <f t="shared" si="47"/>
        <v>0</v>
      </c>
      <c r="G441" s="14">
        <v>0</v>
      </c>
      <c r="H441" s="14">
        <f t="shared" si="48"/>
        <v>0</v>
      </c>
      <c r="I441" s="14">
        <v>0</v>
      </c>
      <c r="J441" s="14">
        <f t="shared" si="49"/>
        <v>0</v>
      </c>
      <c r="K441" s="14">
        <f t="shared" si="50"/>
        <v>0</v>
      </c>
      <c r="L441" s="14">
        <f t="shared" si="50"/>
        <v>0</v>
      </c>
      <c r="M441" s="15" t="s">
        <v>1109</v>
      </c>
      <c r="N441" s="1" t="s">
        <v>1110</v>
      </c>
      <c r="O441" s="1" t="s">
        <v>52</v>
      </c>
      <c r="P441" s="1" t="s">
        <v>52</v>
      </c>
      <c r="Q441" s="1" t="s">
        <v>1087</v>
      </c>
      <c r="R441" s="1" t="s">
        <v>64</v>
      </c>
      <c r="S441" s="1" t="s">
        <v>65</v>
      </c>
      <c r="T441" s="1" t="s">
        <v>65</v>
      </c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1" t="s">
        <v>52</v>
      </c>
      <c r="AS441" s="1" t="s">
        <v>52</v>
      </c>
      <c r="AT441" s="2"/>
      <c r="AU441" s="1" t="s">
        <v>1111</v>
      </c>
      <c r="AV441" s="2">
        <v>245</v>
      </c>
    </row>
    <row r="442" spans="1:48" ht="30" customHeight="1">
      <c r="A442" s="15" t="s">
        <v>1107</v>
      </c>
      <c r="B442" s="15" t="s">
        <v>1112</v>
      </c>
      <c r="C442" s="15" t="s">
        <v>61</v>
      </c>
      <c r="D442" s="13">
        <v>3</v>
      </c>
      <c r="E442" s="14">
        <v>0</v>
      </c>
      <c r="F442" s="14">
        <f t="shared" si="47"/>
        <v>0</v>
      </c>
      <c r="G442" s="14">
        <v>0</v>
      </c>
      <c r="H442" s="14">
        <f t="shared" si="48"/>
        <v>0</v>
      </c>
      <c r="I442" s="14">
        <v>0</v>
      </c>
      <c r="J442" s="14">
        <f t="shared" si="49"/>
        <v>0</v>
      </c>
      <c r="K442" s="14">
        <f t="shared" si="50"/>
        <v>0</v>
      </c>
      <c r="L442" s="14">
        <f t="shared" si="50"/>
        <v>0</v>
      </c>
      <c r="M442" s="15" t="s">
        <v>1113</v>
      </c>
      <c r="N442" s="1" t="s">
        <v>1114</v>
      </c>
      <c r="O442" s="1" t="s">
        <v>52</v>
      </c>
      <c r="P442" s="1" t="s">
        <v>52</v>
      </c>
      <c r="Q442" s="1" t="s">
        <v>1087</v>
      </c>
      <c r="R442" s="1" t="s">
        <v>64</v>
      </c>
      <c r="S442" s="1" t="s">
        <v>65</v>
      </c>
      <c r="T442" s="1" t="s">
        <v>65</v>
      </c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1" t="s">
        <v>52</v>
      </c>
      <c r="AS442" s="1" t="s">
        <v>52</v>
      </c>
      <c r="AT442" s="2"/>
      <c r="AU442" s="1" t="s">
        <v>1115</v>
      </c>
      <c r="AV442" s="2">
        <v>246</v>
      </c>
    </row>
    <row r="443" spans="1:48" ht="30" customHeight="1">
      <c r="A443" s="13"/>
      <c r="B443" s="13"/>
      <c r="C443" s="13"/>
      <c r="D443" s="13"/>
      <c r="E443" s="14"/>
      <c r="F443" s="14"/>
      <c r="G443" s="14"/>
      <c r="H443" s="14"/>
      <c r="I443" s="14"/>
      <c r="J443" s="14"/>
      <c r="K443" s="14"/>
      <c r="L443" s="14"/>
      <c r="M443" s="13"/>
    </row>
    <row r="444" spans="1:48" ht="30" customHeight="1">
      <c r="A444" s="13"/>
      <c r="B444" s="13"/>
      <c r="C444" s="13"/>
      <c r="D444" s="13"/>
      <c r="E444" s="14"/>
      <c r="F444" s="14"/>
      <c r="G444" s="14"/>
      <c r="H444" s="14"/>
      <c r="I444" s="14"/>
      <c r="J444" s="14"/>
      <c r="K444" s="14"/>
      <c r="L444" s="14"/>
      <c r="M444" s="13"/>
    </row>
    <row r="445" spans="1:48" ht="30" customHeight="1">
      <c r="A445" s="13"/>
      <c r="B445" s="13"/>
      <c r="C445" s="13"/>
      <c r="D445" s="13"/>
      <c r="E445" s="14"/>
      <c r="F445" s="14"/>
      <c r="G445" s="14"/>
      <c r="H445" s="14"/>
      <c r="I445" s="14"/>
      <c r="J445" s="14"/>
      <c r="K445" s="14"/>
      <c r="L445" s="14"/>
      <c r="M445" s="13"/>
    </row>
    <row r="446" spans="1:48" ht="30" customHeight="1">
      <c r="A446" s="13"/>
      <c r="B446" s="13"/>
      <c r="C446" s="13"/>
      <c r="D446" s="13"/>
      <c r="E446" s="14"/>
      <c r="F446" s="14"/>
      <c r="G446" s="14"/>
      <c r="H446" s="14"/>
      <c r="I446" s="14"/>
      <c r="J446" s="14"/>
      <c r="K446" s="14"/>
      <c r="L446" s="14"/>
      <c r="M446" s="13"/>
    </row>
    <row r="447" spans="1:48" ht="30" customHeight="1">
      <c r="A447" s="13"/>
      <c r="B447" s="13"/>
      <c r="C447" s="13"/>
      <c r="D447" s="13"/>
      <c r="E447" s="14"/>
      <c r="F447" s="14"/>
      <c r="G447" s="14"/>
      <c r="H447" s="14"/>
      <c r="I447" s="14"/>
      <c r="J447" s="14"/>
      <c r="K447" s="14"/>
      <c r="L447" s="14"/>
      <c r="M447" s="13"/>
    </row>
    <row r="448" spans="1:48" ht="30" customHeight="1">
      <c r="A448" s="13"/>
      <c r="B448" s="13"/>
      <c r="C448" s="13"/>
      <c r="D448" s="13"/>
      <c r="E448" s="14"/>
      <c r="F448" s="14"/>
      <c r="G448" s="14"/>
      <c r="H448" s="14"/>
      <c r="I448" s="14"/>
      <c r="J448" s="14"/>
      <c r="K448" s="14"/>
      <c r="L448" s="14"/>
      <c r="M448" s="13"/>
    </row>
    <row r="449" spans="1:48" ht="30" customHeight="1">
      <c r="A449" s="13"/>
      <c r="B449" s="13"/>
      <c r="C449" s="13"/>
      <c r="D449" s="13"/>
      <c r="E449" s="14"/>
      <c r="F449" s="14"/>
      <c r="G449" s="14"/>
      <c r="H449" s="14"/>
      <c r="I449" s="14"/>
      <c r="J449" s="14"/>
      <c r="K449" s="14"/>
      <c r="L449" s="14"/>
      <c r="M449" s="13"/>
    </row>
    <row r="450" spans="1:48" ht="30" customHeight="1">
      <c r="A450" s="13"/>
      <c r="B450" s="13"/>
      <c r="C450" s="13"/>
      <c r="D450" s="13"/>
      <c r="E450" s="14"/>
      <c r="F450" s="14"/>
      <c r="G450" s="14"/>
      <c r="H450" s="14"/>
      <c r="I450" s="14"/>
      <c r="J450" s="14"/>
      <c r="K450" s="14"/>
      <c r="L450" s="14"/>
      <c r="M450" s="13"/>
    </row>
    <row r="451" spans="1:48" ht="30" customHeight="1">
      <c r="A451" s="13"/>
      <c r="B451" s="13"/>
      <c r="C451" s="13"/>
      <c r="D451" s="13"/>
      <c r="E451" s="14"/>
      <c r="F451" s="14"/>
      <c r="G451" s="14"/>
      <c r="H451" s="14"/>
      <c r="I451" s="14"/>
      <c r="J451" s="14"/>
      <c r="K451" s="14"/>
      <c r="L451" s="14"/>
      <c r="M451" s="13"/>
    </row>
    <row r="452" spans="1:48" ht="30" customHeight="1">
      <c r="A452" s="13"/>
      <c r="B452" s="13"/>
      <c r="C452" s="13"/>
      <c r="D452" s="13"/>
      <c r="E452" s="14"/>
      <c r="F452" s="14"/>
      <c r="G452" s="14"/>
      <c r="H452" s="14"/>
      <c r="I452" s="14"/>
      <c r="J452" s="14"/>
      <c r="K452" s="14"/>
      <c r="L452" s="14"/>
      <c r="M452" s="13"/>
    </row>
    <row r="453" spans="1:48" ht="30" customHeight="1">
      <c r="A453" s="13"/>
      <c r="B453" s="13"/>
      <c r="C453" s="13"/>
      <c r="D453" s="13"/>
      <c r="E453" s="14"/>
      <c r="F453" s="14"/>
      <c r="G453" s="14"/>
      <c r="H453" s="14"/>
      <c r="I453" s="14"/>
      <c r="J453" s="14"/>
      <c r="K453" s="14"/>
      <c r="L453" s="14"/>
      <c r="M453" s="13"/>
    </row>
    <row r="454" spans="1:48" ht="30" customHeight="1">
      <c r="A454" s="13"/>
      <c r="B454" s="13"/>
      <c r="C454" s="13"/>
      <c r="D454" s="13"/>
      <c r="E454" s="14"/>
      <c r="F454" s="14"/>
      <c r="G454" s="14"/>
      <c r="H454" s="14"/>
      <c r="I454" s="14"/>
      <c r="J454" s="14"/>
      <c r="K454" s="14"/>
      <c r="L454" s="14"/>
      <c r="M454" s="13"/>
    </row>
    <row r="455" spans="1:48" ht="30" customHeight="1">
      <c r="A455" s="13"/>
      <c r="B455" s="13"/>
      <c r="C455" s="13"/>
      <c r="D455" s="13"/>
      <c r="E455" s="14"/>
      <c r="F455" s="14"/>
      <c r="G455" s="14"/>
      <c r="H455" s="14"/>
      <c r="I455" s="14"/>
      <c r="J455" s="14"/>
      <c r="K455" s="14"/>
      <c r="L455" s="14"/>
      <c r="M455" s="13"/>
    </row>
    <row r="456" spans="1:48" ht="30" customHeight="1">
      <c r="A456" s="13"/>
      <c r="B456" s="13"/>
      <c r="C456" s="13"/>
      <c r="D456" s="13"/>
      <c r="E456" s="14"/>
      <c r="F456" s="14"/>
      <c r="G456" s="14"/>
      <c r="H456" s="14"/>
      <c r="I456" s="14"/>
      <c r="J456" s="14"/>
      <c r="K456" s="14"/>
      <c r="L456" s="14"/>
      <c r="M456" s="13"/>
    </row>
    <row r="457" spans="1:48" ht="30" customHeight="1">
      <c r="A457" s="13"/>
      <c r="B457" s="13"/>
      <c r="C457" s="13"/>
      <c r="D457" s="13"/>
      <c r="E457" s="14"/>
      <c r="F457" s="14"/>
      <c r="G457" s="14"/>
      <c r="H457" s="14"/>
      <c r="I457" s="14"/>
      <c r="J457" s="14"/>
      <c r="K457" s="14"/>
      <c r="L457" s="14"/>
      <c r="M457" s="13"/>
    </row>
    <row r="458" spans="1:48" ht="30" customHeight="1">
      <c r="A458" s="13"/>
      <c r="B458" s="13"/>
      <c r="C458" s="13"/>
      <c r="D458" s="13"/>
      <c r="E458" s="14"/>
      <c r="F458" s="14"/>
      <c r="G458" s="14"/>
      <c r="H458" s="14"/>
      <c r="I458" s="14"/>
      <c r="J458" s="14"/>
      <c r="K458" s="14"/>
      <c r="L458" s="14"/>
      <c r="M458" s="13"/>
    </row>
    <row r="459" spans="1:48" ht="30" customHeight="1">
      <c r="A459" s="15" t="s">
        <v>95</v>
      </c>
      <c r="B459" s="13"/>
      <c r="C459" s="13"/>
      <c r="D459" s="13"/>
      <c r="E459" s="14"/>
      <c r="F459" s="14">
        <f>SUMIF(AR437:AR458,"",F437:F458)</f>
        <v>0</v>
      </c>
      <c r="G459" s="14"/>
      <c r="H459" s="14">
        <f>SUMIF(AR437:AR458,"",H437:H458)</f>
        <v>0</v>
      </c>
      <c r="I459" s="14"/>
      <c r="J459" s="14">
        <f>SUMIF(AR437:AR458,"",J437:J458)</f>
        <v>0</v>
      </c>
      <c r="K459" s="14"/>
      <c r="L459" s="14">
        <f>SUMIF(AR437:AR458,"",L437:L458)</f>
        <v>0</v>
      </c>
      <c r="M459" s="13"/>
      <c r="N459" t="s">
        <v>96</v>
      </c>
    </row>
    <row r="460" spans="1:48" ht="30" customHeight="1">
      <c r="A460" s="15" t="s">
        <v>1116</v>
      </c>
      <c r="B460" s="15" t="s">
        <v>166</v>
      </c>
      <c r="C460" s="13"/>
      <c r="D460" s="13"/>
      <c r="E460" s="14"/>
      <c r="F460" s="14"/>
      <c r="G460" s="14"/>
      <c r="H460" s="14"/>
      <c r="I460" s="14"/>
      <c r="J460" s="14"/>
      <c r="K460" s="14"/>
      <c r="L460" s="14"/>
      <c r="M460" s="13"/>
      <c r="N460" s="2"/>
      <c r="O460" s="2"/>
      <c r="P460" s="2"/>
      <c r="Q460" s="1" t="s">
        <v>1117</v>
      </c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</row>
    <row r="461" spans="1:48" ht="30" customHeight="1">
      <c r="A461" s="15" t="s">
        <v>1118</v>
      </c>
      <c r="B461" s="15" t="s">
        <v>1119</v>
      </c>
      <c r="C461" s="15" t="s">
        <v>79</v>
      </c>
      <c r="D461" s="13">
        <v>301</v>
      </c>
      <c r="E461" s="14">
        <v>0</v>
      </c>
      <c r="F461" s="14">
        <f t="shared" ref="F461:F495" si="51">TRUNC(E461*D461, 0)</f>
        <v>0</v>
      </c>
      <c r="G461" s="14">
        <v>0</v>
      </c>
      <c r="H461" s="14">
        <f t="shared" ref="H461:H495" si="52">TRUNC(G461*D461, 0)</f>
        <v>0</v>
      </c>
      <c r="I461" s="14">
        <v>0</v>
      </c>
      <c r="J461" s="14">
        <f t="shared" ref="J461:J495" si="53">TRUNC(I461*D461, 0)</f>
        <v>0</v>
      </c>
      <c r="K461" s="14">
        <f t="shared" ref="K461:K495" si="54">TRUNC(E461+G461+I461, 0)</f>
        <v>0</v>
      </c>
      <c r="L461" s="14">
        <f t="shared" ref="L461:L495" si="55">TRUNC(F461+H461+J461, 0)</f>
        <v>0</v>
      </c>
      <c r="M461" s="15" t="s">
        <v>1120</v>
      </c>
      <c r="N461" s="1" t="s">
        <v>1121</v>
      </c>
      <c r="O461" s="1" t="s">
        <v>52</v>
      </c>
      <c r="P461" s="1" t="s">
        <v>52</v>
      </c>
      <c r="Q461" s="1" t="s">
        <v>1117</v>
      </c>
      <c r="R461" s="1" t="s">
        <v>64</v>
      </c>
      <c r="S461" s="1" t="s">
        <v>65</v>
      </c>
      <c r="T461" s="1" t="s">
        <v>65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1" t="s">
        <v>52</v>
      </c>
      <c r="AS461" s="1" t="s">
        <v>52</v>
      </c>
      <c r="AT461" s="2"/>
      <c r="AU461" s="1" t="s">
        <v>1122</v>
      </c>
      <c r="AV461" s="2">
        <v>255</v>
      </c>
    </row>
    <row r="462" spans="1:48" ht="30" customHeight="1">
      <c r="A462" s="15" t="s">
        <v>1123</v>
      </c>
      <c r="B462" s="15" t="s">
        <v>1124</v>
      </c>
      <c r="C462" s="15" t="s">
        <v>79</v>
      </c>
      <c r="D462" s="13">
        <v>54</v>
      </c>
      <c r="E462" s="14">
        <v>0</v>
      </c>
      <c r="F462" s="14">
        <f t="shared" si="51"/>
        <v>0</v>
      </c>
      <c r="G462" s="14">
        <v>0</v>
      </c>
      <c r="H462" s="14">
        <f t="shared" si="52"/>
        <v>0</v>
      </c>
      <c r="I462" s="14">
        <v>0</v>
      </c>
      <c r="J462" s="14">
        <f t="shared" si="53"/>
        <v>0</v>
      </c>
      <c r="K462" s="14">
        <f t="shared" si="54"/>
        <v>0</v>
      </c>
      <c r="L462" s="14">
        <f t="shared" si="55"/>
        <v>0</v>
      </c>
      <c r="M462" s="15" t="s">
        <v>1125</v>
      </c>
      <c r="N462" s="1" t="s">
        <v>1126</v>
      </c>
      <c r="O462" s="1" t="s">
        <v>52</v>
      </c>
      <c r="P462" s="1" t="s">
        <v>52</v>
      </c>
      <c r="Q462" s="1" t="s">
        <v>1117</v>
      </c>
      <c r="R462" s="1" t="s">
        <v>64</v>
      </c>
      <c r="S462" s="1" t="s">
        <v>65</v>
      </c>
      <c r="T462" s="1" t="s">
        <v>65</v>
      </c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1" t="s">
        <v>52</v>
      </c>
      <c r="AS462" s="1" t="s">
        <v>52</v>
      </c>
      <c r="AT462" s="2"/>
      <c r="AU462" s="1" t="s">
        <v>1127</v>
      </c>
      <c r="AV462" s="2">
        <v>256</v>
      </c>
    </row>
    <row r="463" spans="1:48" ht="30" customHeight="1">
      <c r="A463" s="15" t="s">
        <v>1128</v>
      </c>
      <c r="B463" s="15" t="s">
        <v>1119</v>
      </c>
      <c r="C463" s="15" t="s">
        <v>79</v>
      </c>
      <c r="D463" s="13">
        <v>261</v>
      </c>
      <c r="E463" s="14">
        <v>0</v>
      </c>
      <c r="F463" s="14">
        <f t="shared" si="51"/>
        <v>0</v>
      </c>
      <c r="G463" s="14">
        <v>0</v>
      </c>
      <c r="H463" s="14">
        <f t="shared" si="52"/>
        <v>0</v>
      </c>
      <c r="I463" s="14">
        <v>0</v>
      </c>
      <c r="J463" s="14">
        <f t="shared" si="53"/>
        <v>0</v>
      </c>
      <c r="K463" s="14">
        <f t="shared" si="54"/>
        <v>0</v>
      </c>
      <c r="L463" s="14">
        <f t="shared" si="55"/>
        <v>0</v>
      </c>
      <c r="M463" s="15" t="s">
        <v>1129</v>
      </c>
      <c r="N463" s="1" t="s">
        <v>1130</v>
      </c>
      <c r="O463" s="1" t="s">
        <v>52</v>
      </c>
      <c r="P463" s="1" t="s">
        <v>52</v>
      </c>
      <c r="Q463" s="1" t="s">
        <v>1117</v>
      </c>
      <c r="R463" s="1" t="s">
        <v>64</v>
      </c>
      <c r="S463" s="1" t="s">
        <v>65</v>
      </c>
      <c r="T463" s="1" t="s">
        <v>65</v>
      </c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1" t="s">
        <v>52</v>
      </c>
      <c r="AS463" s="1" t="s">
        <v>52</v>
      </c>
      <c r="AT463" s="2"/>
      <c r="AU463" s="1" t="s">
        <v>1131</v>
      </c>
      <c r="AV463" s="2">
        <v>257</v>
      </c>
    </row>
    <row r="464" spans="1:48" ht="30" customHeight="1">
      <c r="A464" s="15" t="s">
        <v>1132</v>
      </c>
      <c r="B464" s="15" t="s">
        <v>1133</v>
      </c>
      <c r="C464" s="15" t="s">
        <v>79</v>
      </c>
      <c r="D464" s="13">
        <v>187</v>
      </c>
      <c r="E464" s="14">
        <v>0</v>
      </c>
      <c r="F464" s="14">
        <f t="shared" si="51"/>
        <v>0</v>
      </c>
      <c r="G464" s="14">
        <v>0</v>
      </c>
      <c r="H464" s="14">
        <f t="shared" si="52"/>
        <v>0</v>
      </c>
      <c r="I464" s="14">
        <v>0</v>
      </c>
      <c r="J464" s="14">
        <f t="shared" si="53"/>
        <v>0</v>
      </c>
      <c r="K464" s="14">
        <f t="shared" si="54"/>
        <v>0</v>
      </c>
      <c r="L464" s="14">
        <f t="shared" si="55"/>
        <v>0</v>
      </c>
      <c r="M464" s="15" t="s">
        <v>1134</v>
      </c>
      <c r="N464" s="1" t="s">
        <v>1135</v>
      </c>
      <c r="O464" s="1" t="s">
        <v>52</v>
      </c>
      <c r="P464" s="1" t="s">
        <v>52</v>
      </c>
      <c r="Q464" s="1" t="s">
        <v>1117</v>
      </c>
      <c r="R464" s="1" t="s">
        <v>64</v>
      </c>
      <c r="S464" s="1" t="s">
        <v>65</v>
      </c>
      <c r="T464" s="1" t="s">
        <v>65</v>
      </c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1" t="s">
        <v>52</v>
      </c>
      <c r="AS464" s="1" t="s">
        <v>52</v>
      </c>
      <c r="AT464" s="2"/>
      <c r="AU464" s="1" t="s">
        <v>1136</v>
      </c>
      <c r="AV464" s="2">
        <v>559</v>
      </c>
    </row>
    <row r="465" spans="1:48" ht="30" customHeight="1">
      <c r="A465" s="15" t="s">
        <v>1137</v>
      </c>
      <c r="B465" s="15" t="s">
        <v>1138</v>
      </c>
      <c r="C465" s="15" t="s">
        <v>79</v>
      </c>
      <c r="D465" s="13">
        <v>15</v>
      </c>
      <c r="E465" s="14">
        <v>0</v>
      </c>
      <c r="F465" s="14">
        <f t="shared" si="51"/>
        <v>0</v>
      </c>
      <c r="G465" s="14">
        <v>0</v>
      </c>
      <c r="H465" s="14">
        <f t="shared" si="52"/>
        <v>0</v>
      </c>
      <c r="I465" s="14">
        <v>0</v>
      </c>
      <c r="J465" s="14">
        <f t="shared" si="53"/>
        <v>0</v>
      </c>
      <c r="K465" s="14">
        <f t="shared" si="54"/>
        <v>0</v>
      </c>
      <c r="L465" s="14">
        <f t="shared" si="55"/>
        <v>0</v>
      </c>
      <c r="M465" s="15" t="s">
        <v>1139</v>
      </c>
      <c r="N465" s="1" t="s">
        <v>1140</v>
      </c>
      <c r="O465" s="1" t="s">
        <v>52</v>
      </c>
      <c r="P465" s="1" t="s">
        <v>52</v>
      </c>
      <c r="Q465" s="1" t="s">
        <v>1117</v>
      </c>
      <c r="R465" s="1" t="s">
        <v>64</v>
      </c>
      <c r="S465" s="1" t="s">
        <v>65</v>
      </c>
      <c r="T465" s="1" t="s">
        <v>65</v>
      </c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1" t="s">
        <v>52</v>
      </c>
      <c r="AS465" s="1" t="s">
        <v>52</v>
      </c>
      <c r="AT465" s="2"/>
      <c r="AU465" s="1" t="s">
        <v>1141</v>
      </c>
      <c r="AV465" s="2">
        <v>558</v>
      </c>
    </row>
    <row r="466" spans="1:48" ht="30" customHeight="1">
      <c r="A466" s="15" t="s">
        <v>1142</v>
      </c>
      <c r="B466" s="15" t="s">
        <v>1143</v>
      </c>
      <c r="C466" s="15" t="s">
        <v>108</v>
      </c>
      <c r="D466" s="13">
        <v>2572</v>
      </c>
      <c r="E466" s="14">
        <v>0</v>
      </c>
      <c r="F466" s="14">
        <f t="shared" si="51"/>
        <v>0</v>
      </c>
      <c r="G466" s="14">
        <v>0</v>
      </c>
      <c r="H466" s="14">
        <f t="shared" si="52"/>
        <v>0</v>
      </c>
      <c r="I466" s="14">
        <v>0</v>
      </c>
      <c r="J466" s="14">
        <f t="shared" si="53"/>
        <v>0</v>
      </c>
      <c r="K466" s="14">
        <f t="shared" si="54"/>
        <v>0</v>
      </c>
      <c r="L466" s="14">
        <f t="shared" si="55"/>
        <v>0</v>
      </c>
      <c r="M466" s="15" t="s">
        <v>1144</v>
      </c>
      <c r="N466" s="1" t="s">
        <v>1145</v>
      </c>
      <c r="O466" s="1" t="s">
        <v>52</v>
      </c>
      <c r="P466" s="1" t="s">
        <v>52</v>
      </c>
      <c r="Q466" s="1" t="s">
        <v>1117</v>
      </c>
      <c r="R466" s="1" t="s">
        <v>64</v>
      </c>
      <c r="S466" s="1" t="s">
        <v>65</v>
      </c>
      <c r="T466" s="1" t="s">
        <v>65</v>
      </c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1" t="s">
        <v>52</v>
      </c>
      <c r="AS466" s="1" t="s">
        <v>52</v>
      </c>
      <c r="AT466" s="2"/>
      <c r="AU466" s="1" t="s">
        <v>1146</v>
      </c>
      <c r="AV466" s="2">
        <v>261</v>
      </c>
    </row>
    <row r="467" spans="1:48" ht="30" customHeight="1">
      <c r="A467" s="15" t="s">
        <v>1147</v>
      </c>
      <c r="B467" s="15" t="s">
        <v>1148</v>
      </c>
      <c r="C467" s="15" t="s">
        <v>79</v>
      </c>
      <c r="D467" s="13">
        <v>4</v>
      </c>
      <c r="E467" s="14">
        <v>0</v>
      </c>
      <c r="F467" s="14">
        <f t="shared" si="51"/>
        <v>0</v>
      </c>
      <c r="G467" s="14">
        <v>0</v>
      </c>
      <c r="H467" s="14">
        <f t="shared" si="52"/>
        <v>0</v>
      </c>
      <c r="I467" s="14">
        <v>0</v>
      </c>
      <c r="J467" s="14">
        <f t="shared" si="53"/>
        <v>0</v>
      </c>
      <c r="K467" s="14">
        <f t="shared" si="54"/>
        <v>0</v>
      </c>
      <c r="L467" s="14">
        <f t="shared" si="55"/>
        <v>0</v>
      </c>
      <c r="M467" s="15" t="s">
        <v>783</v>
      </c>
      <c r="N467" s="1" t="s">
        <v>1149</v>
      </c>
      <c r="O467" s="1" t="s">
        <v>52</v>
      </c>
      <c r="P467" s="1" t="s">
        <v>52</v>
      </c>
      <c r="Q467" s="1" t="s">
        <v>1117</v>
      </c>
      <c r="R467" s="1" t="s">
        <v>65</v>
      </c>
      <c r="S467" s="1" t="s">
        <v>65</v>
      </c>
      <c r="T467" s="1" t="s">
        <v>64</v>
      </c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1" t="s">
        <v>52</v>
      </c>
      <c r="AS467" s="1" t="s">
        <v>52</v>
      </c>
      <c r="AT467" s="2"/>
      <c r="AU467" s="1" t="s">
        <v>1150</v>
      </c>
      <c r="AV467" s="2">
        <v>739</v>
      </c>
    </row>
    <row r="468" spans="1:48" ht="30" customHeight="1">
      <c r="A468" s="15" t="s">
        <v>1147</v>
      </c>
      <c r="B468" s="15" t="s">
        <v>1151</v>
      </c>
      <c r="C468" s="15" t="s">
        <v>79</v>
      </c>
      <c r="D468" s="13">
        <v>8</v>
      </c>
      <c r="E468" s="14">
        <v>0</v>
      </c>
      <c r="F468" s="14">
        <f t="shared" si="51"/>
        <v>0</v>
      </c>
      <c r="G468" s="14">
        <v>0</v>
      </c>
      <c r="H468" s="14">
        <f t="shared" si="52"/>
        <v>0</v>
      </c>
      <c r="I468" s="14">
        <v>0</v>
      </c>
      <c r="J468" s="14">
        <f t="shared" si="53"/>
        <v>0</v>
      </c>
      <c r="K468" s="14">
        <f t="shared" si="54"/>
        <v>0</v>
      </c>
      <c r="L468" s="14">
        <f t="shared" si="55"/>
        <v>0</v>
      </c>
      <c r="M468" s="15" t="s">
        <v>783</v>
      </c>
      <c r="N468" s="1" t="s">
        <v>1152</v>
      </c>
      <c r="O468" s="1" t="s">
        <v>52</v>
      </c>
      <c r="P468" s="1" t="s">
        <v>52</v>
      </c>
      <c r="Q468" s="1" t="s">
        <v>1117</v>
      </c>
      <c r="R468" s="1" t="s">
        <v>65</v>
      </c>
      <c r="S468" s="1" t="s">
        <v>65</v>
      </c>
      <c r="T468" s="1" t="s">
        <v>64</v>
      </c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1" t="s">
        <v>52</v>
      </c>
      <c r="AS468" s="1" t="s">
        <v>52</v>
      </c>
      <c r="AT468" s="2"/>
      <c r="AU468" s="1" t="s">
        <v>1153</v>
      </c>
      <c r="AV468" s="2">
        <v>740</v>
      </c>
    </row>
    <row r="469" spans="1:48" ht="30" customHeight="1">
      <c r="A469" s="15" t="s">
        <v>1147</v>
      </c>
      <c r="B469" s="15" t="s">
        <v>1154</v>
      </c>
      <c r="C469" s="15" t="s">
        <v>79</v>
      </c>
      <c r="D469" s="13">
        <v>4</v>
      </c>
      <c r="E469" s="14">
        <v>0</v>
      </c>
      <c r="F469" s="14">
        <f t="shared" si="51"/>
        <v>0</v>
      </c>
      <c r="G469" s="14">
        <v>0</v>
      </c>
      <c r="H469" s="14">
        <f t="shared" si="52"/>
        <v>0</v>
      </c>
      <c r="I469" s="14">
        <v>0</v>
      </c>
      <c r="J469" s="14">
        <f t="shared" si="53"/>
        <v>0</v>
      </c>
      <c r="K469" s="14">
        <f t="shared" si="54"/>
        <v>0</v>
      </c>
      <c r="L469" s="14">
        <f t="shared" si="55"/>
        <v>0</v>
      </c>
      <c r="M469" s="15" t="s">
        <v>783</v>
      </c>
      <c r="N469" s="1" t="s">
        <v>1155</v>
      </c>
      <c r="O469" s="1" t="s">
        <v>52</v>
      </c>
      <c r="P469" s="1" t="s">
        <v>52</v>
      </c>
      <c r="Q469" s="1" t="s">
        <v>1117</v>
      </c>
      <c r="R469" s="1" t="s">
        <v>65</v>
      </c>
      <c r="S469" s="1" t="s">
        <v>65</v>
      </c>
      <c r="T469" s="1" t="s">
        <v>64</v>
      </c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1" t="s">
        <v>52</v>
      </c>
      <c r="AS469" s="1" t="s">
        <v>52</v>
      </c>
      <c r="AT469" s="2"/>
      <c r="AU469" s="1" t="s">
        <v>1156</v>
      </c>
      <c r="AV469" s="2">
        <v>741</v>
      </c>
    </row>
    <row r="470" spans="1:48" ht="30" customHeight="1">
      <c r="A470" s="15" t="s">
        <v>1147</v>
      </c>
      <c r="B470" s="15" t="s">
        <v>1157</v>
      </c>
      <c r="C470" s="15" t="s">
        <v>79</v>
      </c>
      <c r="D470" s="13">
        <v>6</v>
      </c>
      <c r="E470" s="14">
        <v>0</v>
      </c>
      <c r="F470" s="14">
        <f t="shared" si="51"/>
        <v>0</v>
      </c>
      <c r="G470" s="14">
        <v>0</v>
      </c>
      <c r="H470" s="14">
        <f t="shared" si="52"/>
        <v>0</v>
      </c>
      <c r="I470" s="14">
        <v>0</v>
      </c>
      <c r="J470" s="14">
        <f t="shared" si="53"/>
        <v>0</v>
      </c>
      <c r="K470" s="14">
        <f t="shared" si="54"/>
        <v>0</v>
      </c>
      <c r="L470" s="14">
        <f t="shared" si="55"/>
        <v>0</v>
      </c>
      <c r="M470" s="15" t="s">
        <v>783</v>
      </c>
      <c r="N470" s="1" t="s">
        <v>1158</v>
      </c>
      <c r="O470" s="1" t="s">
        <v>52</v>
      </c>
      <c r="P470" s="1" t="s">
        <v>52</v>
      </c>
      <c r="Q470" s="1" t="s">
        <v>1117</v>
      </c>
      <c r="R470" s="1" t="s">
        <v>65</v>
      </c>
      <c r="S470" s="1" t="s">
        <v>65</v>
      </c>
      <c r="T470" s="1" t="s">
        <v>64</v>
      </c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1" t="s">
        <v>52</v>
      </c>
      <c r="AS470" s="1" t="s">
        <v>52</v>
      </c>
      <c r="AT470" s="2"/>
      <c r="AU470" s="1" t="s">
        <v>1159</v>
      </c>
      <c r="AV470" s="2">
        <v>742</v>
      </c>
    </row>
    <row r="471" spans="1:48" ht="30" customHeight="1">
      <c r="A471" s="15" t="s">
        <v>1160</v>
      </c>
      <c r="B471" s="15" t="s">
        <v>1161</v>
      </c>
      <c r="C471" s="15" t="s">
        <v>421</v>
      </c>
      <c r="D471" s="13">
        <v>1</v>
      </c>
      <c r="E471" s="14">
        <v>0</v>
      </c>
      <c r="F471" s="14">
        <f t="shared" si="51"/>
        <v>0</v>
      </c>
      <c r="G471" s="14">
        <v>0</v>
      </c>
      <c r="H471" s="14">
        <f t="shared" si="52"/>
        <v>0</v>
      </c>
      <c r="I471" s="14">
        <v>0</v>
      </c>
      <c r="J471" s="14">
        <f t="shared" si="53"/>
        <v>0</v>
      </c>
      <c r="K471" s="14">
        <f t="shared" si="54"/>
        <v>0</v>
      </c>
      <c r="L471" s="14">
        <f t="shared" si="55"/>
        <v>0</v>
      </c>
      <c r="M471" s="15" t="s">
        <v>1162</v>
      </c>
      <c r="N471" s="1" t="s">
        <v>1163</v>
      </c>
      <c r="O471" s="1" t="s">
        <v>52</v>
      </c>
      <c r="P471" s="1" t="s">
        <v>52</v>
      </c>
      <c r="Q471" s="1" t="s">
        <v>1117</v>
      </c>
      <c r="R471" s="1" t="s">
        <v>64</v>
      </c>
      <c r="S471" s="1" t="s">
        <v>65</v>
      </c>
      <c r="T471" s="1" t="s">
        <v>65</v>
      </c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1" t="s">
        <v>52</v>
      </c>
      <c r="AS471" s="1" t="s">
        <v>52</v>
      </c>
      <c r="AT471" s="2"/>
      <c r="AU471" s="1" t="s">
        <v>1164</v>
      </c>
      <c r="AV471" s="2">
        <v>743</v>
      </c>
    </row>
    <row r="472" spans="1:48" ht="30" customHeight="1">
      <c r="A472" s="15" t="s">
        <v>1165</v>
      </c>
      <c r="B472" s="15" t="s">
        <v>1166</v>
      </c>
      <c r="C472" s="15" t="s">
        <v>79</v>
      </c>
      <c r="D472" s="13">
        <v>8</v>
      </c>
      <c r="E472" s="14">
        <v>0</v>
      </c>
      <c r="F472" s="14">
        <f t="shared" si="51"/>
        <v>0</v>
      </c>
      <c r="G472" s="14">
        <v>0</v>
      </c>
      <c r="H472" s="14">
        <f t="shared" si="52"/>
        <v>0</v>
      </c>
      <c r="I472" s="14">
        <v>0</v>
      </c>
      <c r="J472" s="14">
        <f t="shared" si="53"/>
        <v>0</v>
      </c>
      <c r="K472" s="14">
        <f t="shared" si="54"/>
        <v>0</v>
      </c>
      <c r="L472" s="14">
        <f t="shared" si="55"/>
        <v>0</v>
      </c>
      <c r="M472" s="15" t="s">
        <v>1167</v>
      </c>
      <c r="N472" s="1" t="s">
        <v>1168</v>
      </c>
      <c r="O472" s="1" t="s">
        <v>52</v>
      </c>
      <c r="P472" s="1" t="s">
        <v>52</v>
      </c>
      <c r="Q472" s="1" t="s">
        <v>1117</v>
      </c>
      <c r="R472" s="1" t="s">
        <v>64</v>
      </c>
      <c r="S472" s="1" t="s">
        <v>65</v>
      </c>
      <c r="T472" s="1" t="s">
        <v>65</v>
      </c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1" t="s">
        <v>52</v>
      </c>
      <c r="AS472" s="1" t="s">
        <v>52</v>
      </c>
      <c r="AT472" s="2"/>
      <c r="AU472" s="1" t="s">
        <v>1169</v>
      </c>
      <c r="AV472" s="2">
        <v>560</v>
      </c>
    </row>
    <row r="473" spans="1:48" ht="30" customHeight="1">
      <c r="A473" s="15" t="s">
        <v>1170</v>
      </c>
      <c r="B473" s="15" t="s">
        <v>1171</v>
      </c>
      <c r="C473" s="15" t="s">
        <v>79</v>
      </c>
      <c r="D473" s="13">
        <v>2</v>
      </c>
      <c r="E473" s="14">
        <v>0</v>
      </c>
      <c r="F473" s="14">
        <f t="shared" si="51"/>
        <v>0</v>
      </c>
      <c r="G473" s="14">
        <v>0</v>
      </c>
      <c r="H473" s="14">
        <f t="shared" si="52"/>
        <v>0</v>
      </c>
      <c r="I473" s="14">
        <v>0</v>
      </c>
      <c r="J473" s="14">
        <f t="shared" si="53"/>
        <v>0</v>
      </c>
      <c r="K473" s="14">
        <f t="shared" si="54"/>
        <v>0</v>
      </c>
      <c r="L473" s="14">
        <f t="shared" si="55"/>
        <v>0</v>
      </c>
      <c r="M473" s="15" t="s">
        <v>1172</v>
      </c>
      <c r="N473" s="1" t="s">
        <v>1173</v>
      </c>
      <c r="O473" s="1" t="s">
        <v>52</v>
      </c>
      <c r="P473" s="1" t="s">
        <v>52</v>
      </c>
      <c r="Q473" s="1" t="s">
        <v>1117</v>
      </c>
      <c r="R473" s="1" t="s">
        <v>64</v>
      </c>
      <c r="S473" s="1" t="s">
        <v>65</v>
      </c>
      <c r="T473" s="1" t="s">
        <v>65</v>
      </c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1" t="s">
        <v>52</v>
      </c>
      <c r="AS473" s="1" t="s">
        <v>52</v>
      </c>
      <c r="AT473" s="2"/>
      <c r="AU473" s="1" t="s">
        <v>1174</v>
      </c>
      <c r="AV473" s="2">
        <v>270</v>
      </c>
    </row>
    <row r="474" spans="1:48" ht="30" customHeight="1">
      <c r="A474" s="15" t="s">
        <v>1175</v>
      </c>
      <c r="B474" s="15" t="s">
        <v>1176</v>
      </c>
      <c r="C474" s="15" t="s">
        <v>108</v>
      </c>
      <c r="D474" s="13">
        <v>725</v>
      </c>
      <c r="E474" s="14">
        <v>0</v>
      </c>
      <c r="F474" s="14">
        <f t="shared" si="51"/>
        <v>0</v>
      </c>
      <c r="G474" s="14">
        <v>0</v>
      </c>
      <c r="H474" s="14">
        <f t="shared" si="52"/>
        <v>0</v>
      </c>
      <c r="I474" s="14">
        <v>0</v>
      </c>
      <c r="J474" s="14">
        <f t="shared" si="53"/>
        <v>0</v>
      </c>
      <c r="K474" s="14">
        <f t="shared" si="54"/>
        <v>0</v>
      </c>
      <c r="L474" s="14">
        <f t="shared" si="55"/>
        <v>0</v>
      </c>
      <c r="M474" s="15" t="s">
        <v>1177</v>
      </c>
      <c r="N474" s="1" t="s">
        <v>1178</v>
      </c>
      <c r="O474" s="1" t="s">
        <v>52</v>
      </c>
      <c r="P474" s="1" t="s">
        <v>52</v>
      </c>
      <c r="Q474" s="1" t="s">
        <v>1117</v>
      </c>
      <c r="R474" s="1" t="s">
        <v>64</v>
      </c>
      <c r="S474" s="1" t="s">
        <v>65</v>
      </c>
      <c r="T474" s="1" t="s">
        <v>65</v>
      </c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1" t="s">
        <v>52</v>
      </c>
      <c r="AS474" s="1" t="s">
        <v>52</v>
      </c>
      <c r="AT474" s="2"/>
      <c r="AU474" s="1" t="s">
        <v>1179</v>
      </c>
      <c r="AV474" s="2">
        <v>561</v>
      </c>
    </row>
    <row r="475" spans="1:48" ht="30" customHeight="1">
      <c r="A475" s="15" t="s">
        <v>1180</v>
      </c>
      <c r="B475" s="15" t="s">
        <v>1181</v>
      </c>
      <c r="C475" s="15" t="s">
        <v>108</v>
      </c>
      <c r="D475" s="13">
        <v>266</v>
      </c>
      <c r="E475" s="14">
        <v>0</v>
      </c>
      <c r="F475" s="14">
        <f t="shared" si="51"/>
        <v>0</v>
      </c>
      <c r="G475" s="14">
        <v>0</v>
      </c>
      <c r="H475" s="14">
        <f t="shared" si="52"/>
        <v>0</v>
      </c>
      <c r="I475" s="14">
        <v>0</v>
      </c>
      <c r="J475" s="14">
        <f t="shared" si="53"/>
        <v>0</v>
      </c>
      <c r="K475" s="14">
        <f t="shared" si="54"/>
        <v>0</v>
      </c>
      <c r="L475" s="14">
        <f t="shared" si="55"/>
        <v>0</v>
      </c>
      <c r="M475" s="15" t="s">
        <v>52</v>
      </c>
      <c r="N475" s="1" t="s">
        <v>1182</v>
      </c>
      <c r="O475" s="1" t="s">
        <v>52</v>
      </c>
      <c r="P475" s="1" t="s">
        <v>52</v>
      </c>
      <c r="Q475" s="1" t="s">
        <v>1117</v>
      </c>
      <c r="R475" s="1" t="s">
        <v>65</v>
      </c>
      <c r="S475" s="1" t="s">
        <v>65</v>
      </c>
      <c r="T475" s="1" t="s">
        <v>64</v>
      </c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1" t="s">
        <v>52</v>
      </c>
      <c r="AS475" s="1" t="s">
        <v>52</v>
      </c>
      <c r="AT475" s="2"/>
      <c r="AU475" s="1" t="s">
        <v>1183</v>
      </c>
      <c r="AV475" s="2">
        <v>562</v>
      </c>
    </row>
    <row r="476" spans="1:48" ht="30" customHeight="1">
      <c r="A476" s="15" t="s">
        <v>1184</v>
      </c>
      <c r="B476" s="15" t="s">
        <v>1185</v>
      </c>
      <c r="C476" s="15" t="s">
        <v>61</v>
      </c>
      <c r="D476" s="13">
        <v>5</v>
      </c>
      <c r="E476" s="14">
        <v>0</v>
      </c>
      <c r="F476" s="14">
        <f t="shared" si="51"/>
        <v>0</v>
      </c>
      <c r="G476" s="14">
        <v>0</v>
      </c>
      <c r="H476" s="14">
        <f t="shared" si="52"/>
        <v>0</v>
      </c>
      <c r="I476" s="14">
        <v>0</v>
      </c>
      <c r="J476" s="14">
        <f t="shared" si="53"/>
        <v>0</v>
      </c>
      <c r="K476" s="14">
        <f t="shared" si="54"/>
        <v>0</v>
      </c>
      <c r="L476" s="14">
        <f t="shared" si="55"/>
        <v>0</v>
      </c>
      <c r="M476" s="15" t="s">
        <v>1186</v>
      </c>
      <c r="N476" s="1" t="s">
        <v>1187</v>
      </c>
      <c r="O476" s="1" t="s">
        <v>52</v>
      </c>
      <c r="P476" s="1" t="s">
        <v>52</v>
      </c>
      <c r="Q476" s="1" t="s">
        <v>1117</v>
      </c>
      <c r="R476" s="1" t="s">
        <v>64</v>
      </c>
      <c r="S476" s="1" t="s">
        <v>65</v>
      </c>
      <c r="T476" s="1" t="s">
        <v>65</v>
      </c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1" t="s">
        <v>52</v>
      </c>
      <c r="AS476" s="1" t="s">
        <v>52</v>
      </c>
      <c r="AT476" s="2"/>
      <c r="AU476" s="1" t="s">
        <v>1188</v>
      </c>
      <c r="AV476" s="2">
        <v>570</v>
      </c>
    </row>
    <row r="477" spans="1:48" ht="30" customHeight="1">
      <c r="A477" s="15" t="s">
        <v>1184</v>
      </c>
      <c r="B477" s="15" t="s">
        <v>1189</v>
      </c>
      <c r="C477" s="15" t="s">
        <v>61</v>
      </c>
      <c r="D477" s="13">
        <v>2</v>
      </c>
      <c r="E477" s="14">
        <v>0</v>
      </c>
      <c r="F477" s="14">
        <f t="shared" si="51"/>
        <v>0</v>
      </c>
      <c r="G477" s="14">
        <v>0</v>
      </c>
      <c r="H477" s="14">
        <f t="shared" si="52"/>
        <v>0</v>
      </c>
      <c r="I477" s="14">
        <v>0</v>
      </c>
      <c r="J477" s="14">
        <f t="shared" si="53"/>
        <v>0</v>
      </c>
      <c r="K477" s="14">
        <f t="shared" si="54"/>
        <v>0</v>
      </c>
      <c r="L477" s="14">
        <f t="shared" si="55"/>
        <v>0</v>
      </c>
      <c r="M477" s="15" t="s">
        <v>1190</v>
      </c>
      <c r="N477" s="1" t="s">
        <v>1191</v>
      </c>
      <c r="O477" s="1" t="s">
        <v>52</v>
      </c>
      <c r="P477" s="1" t="s">
        <v>52</v>
      </c>
      <c r="Q477" s="1" t="s">
        <v>1117</v>
      </c>
      <c r="R477" s="1" t="s">
        <v>64</v>
      </c>
      <c r="S477" s="1" t="s">
        <v>65</v>
      </c>
      <c r="T477" s="1" t="s">
        <v>65</v>
      </c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1" t="s">
        <v>52</v>
      </c>
      <c r="AS477" s="1" t="s">
        <v>52</v>
      </c>
      <c r="AT477" s="2"/>
      <c r="AU477" s="1" t="s">
        <v>1192</v>
      </c>
      <c r="AV477" s="2">
        <v>571</v>
      </c>
    </row>
    <row r="478" spans="1:48" ht="30" customHeight="1">
      <c r="A478" s="15" t="s">
        <v>1193</v>
      </c>
      <c r="B478" s="15" t="s">
        <v>1194</v>
      </c>
      <c r="C478" s="15" t="s">
        <v>79</v>
      </c>
      <c r="D478" s="13">
        <v>23</v>
      </c>
      <c r="E478" s="14">
        <v>0</v>
      </c>
      <c r="F478" s="14">
        <f t="shared" si="51"/>
        <v>0</v>
      </c>
      <c r="G478" s="14">
        <v>0</v>
      </c>
      <c r="H478" s="14">
        <f t="shared" si="52"/>
        <v>0</v>
      </c>
      <c r="I478" s="14">
        <v>0</v>
      </c>
      <c r="J478" s="14">
        <f t="shared" si="53"/>
        <v>0</v>
      </c>
      <c r="K478" s="14">
        <f t="shared" si="54"/>
        <v>0</v>
      </c>
      <c r="L478" s="14">
        <f t="shared" si="55"/>
        <v>0</v>
      </c>
      <c r="M478" s="15" t="s">
        <v>1195</v>
      </c>
      <c r="N478" s="1" t="s">
        <v>1196</v>
      </c>
      <c r="O478" s="1" t="s">
        <v>52</v>
      </c>
      <c r="P478" s="1" t="s">
        <v>52</v>
      </c>
      <c r="Q478" s="1" t="s">
        <v>1117</v>
      </c>
      <c r="R478" s="1" t="s">
        <v>64</v>
      </c>
      <c r="S478" s="1" t="s">
        <v>65</v>
      </c>
      <c r="T478" s="1" t="s">
        <v>65</v>
      </c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1" t="s">
        <v>52</v>
      </c>
      <c r="AS478" s="1" t="s">
        <v>52</v>
      </c>
      <c r="AT478" s="2"/>
      <c r="AU478" s="1" t="s">
        <v>1197</v>
      </c>
      <c r="AV478" s="2">
        <v>563</v>
      </c>
    </row>
    <row r="479" spans="1:48" ht="30" customHeight="1">
      <c r="A479" s="15" t="s">
        <v>1193</v>
      </c>
      <c r="B479" s="15" t="s">
        <v>1198</v>
      </c>
      <c r="C479" s="15" t="s">
        <v>79</v>
      </c>
      <c r="D479" s="13">
        <v>5</v>
      </c>
      <c r="E479" s="14">
        <v>0</v>
      </c>
      <c r="F479" s="14">
        <f t="shared" si="51"/>
        <v>0</v>
      </c>
      <c r="G479" s="14">
        <v>0</v>
      </c>
      <c r="H479" s="14">
        <f t="shared" si="52"/>
        <v>0</v>
      </c>
      <c r="I479" s="14">
        <v>0</v>
      </c>
      <c r="J479" s="14">
        <f t="shared" si="53"/>
        <v>0</v>
      </c>
      <c r="K479" s="14">
        <f t="shared" si="54"/>
        <v>0</v>
      </c>
      <c r="L479" s="14">
        <f t="shared" si="55"/>
        <v>0</v>
      </c>
      <c r="M479" s="15" t="s">
        <v>1199</v>
      </c>
      <c r="N479" s="1" t="s">
        <v>1200</v>
      </c>
      <c r="O479" s="1" t="s">
        <v>52</v>
      </c>
      <c r="P479" s="1" t="s">
        <v>52</v>
      </c>
      <c r="Q479" s="1" t="s">
        <v>1117</v>
      </c>
      <c r="R479" s="1" t="s">
        <v>64</v>
      </c>
      <c r="S479" s="1" t="s">
        <v>65</v>
      </c>
      <c r="T479" s="1" t="s">
        <v>65</v>
      </c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1" t="s">
        <v>52</v>
      </c>
      <c r="AS479" s="1" t="s">
        <v>52</v>
      </c>
      <c r="AT479" s="2"/>
      <c r="AU479" s="1" t="s">
        <v>1201</v>
      </c>
      <c r="AV479" s="2">
        <v>276</v>
      </c>
    </row>
    <row r="480" spans="1:48" ht="30" customHeight="1">
      <c r="A480" s="15" t="s">
        <v>1202</v>
      </c>
      <c r="B480" s="15" t="s">
        <v>1203</v>
      </c>
      <c r="C480" s="15" t="s">
        <v>79</v>
      </c>
      <c r="D480" s="13">
        <v>3</v>
      </c>
      <c r="E480" s="14">
        <v>0</v>
      </c>
      <c r="F480" s="14">
        <f t="shared" si="51"/>
        <v>0</v>
      </c>
      <c r="G480" s="14">
        <v>0</v>
      </c>
      <c r="H480" s="14">
        <f t="shared" si="52"/>
        <v>0</v>
      </c>
      <c r="I480" s="14">
        <v>0</v>
      </c>
      <c r="J480" s="14">
        <f t="shared" si="53"/>
        <v>0</v>
      </c>
      <c r="K480" s="14">
        <f t="shared" si="54"/>
        <v>0</v>
      </c>
      <c r="L480" s="14">
        <f t="shared" si="55"/>
        <v>0</v>
      </c>
      <c r="M480" s="15" t="s">
        <v>1204</v>
      </c>
      <c r="N480" s="1" t="s">
        <v>1205</v>
      </c>
      <c r="O480" s="1" t="s">
        <v>52</v>
      </c>
      <c r="P480" s="1" t="s">
        <v>52</v>
      </c>
      <c r="Q480" s="1" t="s">
        <v>1117</v>
      </c>
      <c r="R480" s="1" t="s">
        <v>64</v>
      </c>
      <c r="S480" s="1" t="s">
        <v>65</v>
      </c>
      <c r="T480" s="1" t="s">
        <v>65</v>
      </c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1" t="s">
        <v>52</v>
      </c>
      <c r="AS480" s="1" t="s">
        <v>52</v>
      </c>
      <c r="AT480" s="2"/>
      <c r="AU480" s="1" t="s">
        <v>1206</v>
      </c>
      <c r="AV480" s="2">
        <v>277</v>
      </c>
    </row>
    <row r="481" spans="1:48" ht="30" customHeight="1">
      <c r="A481" s="15" t="s">
        <v>1207</v>
      </c>
      <c r="B481" s="15" t="s">
        <v>1203</v>
      </c>
      <c r="C481" s="15" t="s">
        <v>79</v>
      </c>
      <c r="D481" s="13">
        <v>8</v>
      </c>
      <c r="E481" s="14">
        <v>0</v>
      </c>
      <c r="F481" s="14">
        <f t="shared" si="51"/>
        <v>0</v>
      </c>
      <c r="G481" s="14">
        <v>0</v>
      </c>
      <c r="H481" s="14">
        <f t="shared" si="52"/>
        <v>0</v>
      </c>
      <c r="I481" s="14">
        <v>0</v>
      </c>
      <c r="J481" s="14">
        <f t="shared" si="53"/>
        <v>0</v>
      </c>
      <c r="K481" s="14">
        <f t="shared" si="54"/>
        <v>0</v>
      </c>
      <c r="L481" s="14">
        <f t="shared" si="55"/>
        <v>0</v>
      </c>
      <c r="M481" s="15" t="s">
        <v>1208</v>
      </c>
      <c r="N481" s="1" t="s">
        <v>1209</v>
      </c>
      <c r="O481" s="1" t="s">
        <v>52</v>
      </c>
      <c r="P481" s="1" t="s">
        <v>52</v>
      </c>
      <c r="Q481" s="1" t="s">
        <v>1117</v>
      </c>
      <c r="R481" s="1" t="s">
        <v>64</v>
      </c>
      <c r="S481" s="1" t="s">
        <v>65</v>
      </c>
      <c r="T481" s="1" t="s">
        <v>65</v>
      </c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1" t="s">
        <v>52</v>
      </c>
      <c r="AS481" s="1" t="s">
        <v>52</v>
      </c>
      <c r="AT481" s="2"/>
      <c r="AU481" s="1" t="s">
        <v>1210</v>
      </c>
      <c r="AV481" s="2">
        <v>278</v>
      </c>
    </row>
    <row r="482" spans="1:48" ht="30" customHeight="1">
      <c r="A482" s="15" t="s">
        <v>1207</v>
      </c>
      <c r="B482" s="15" t="s">
        <v>1211</v>
      </c>
      <c r="C482" s="15" t="s">
        <v>79</v>
      </c>
      <c r="D482" s="13">
        <v>3</v>
      </c>
      <c r="E482" s="14">
        <v>0</v>
      </c>
      <c r="F482" s="14">
        <f t="shared" si="51"/>
        <v>0</v>
      </c>
      <c r="G482" s="14">
        <v>0</v>
      </c>
      <c r="H482" s="14">
        <f t="shared" si="52"/>
        <v>0</v>
      </c>
      <c r="I482" s="14">
        <v>0</v>
      </c>
      <c r="J482" s="14">
        <f t="shared" si="53"/>
        <v>0</v>
      </c>
      <c r="K482" s="14">
        <f t="shared" si="54"/>
        <v>0</v>
      </c>
      <c r="L482" s="14">
        <f t="shared" si="55"/>
        <v>0</v>
      </c>
      <c r="M482" s="15" t="s">
        <v>1212</v>
      </c>
      <c r="N482" s="1" t="s">
        <v>1213</v>
      </c>
      <c r="O482" s="1" t="s">
        <v>52</v>
      </c>
      <c r="P482" s="1" t="s">
        <v>52</v>
      </c>
      <c r="Q482" s="1" t="s">
        <v>1117</v>
      </c>
      <c r="R482" s="1" t="s">
        <v>64</v>
      </c>
      <c r="S482" s="1" t="s">
        <v>65</v>
      </c>
      <c r="T482" s="1" t="s">
        <v>65</v>
      </c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1" t="s">
        <v>52</v>
      </c>
      <c r="AS482" s="1" t="s">
        <v>52</v>
      </c>
      <c r="AT482" s="2"/>
      <c r="AU482" s="1" t="s">
        <v>1214</v>
      </c>
      <c r="AV482" s="2">
        <v>279</v>
      </c>
    </row>
    <row r="483" spans="1:48" ht="30" customHeight="1">
      <c r="A483" s="15" t="s">
        <v>1215</v>
      </c>
      <c r="B483" s="15" t="s">
        <v>1216</v>
      </c>
      <c r="C483" s="15" t="s">
        <v>79</v>
      </c>
      <c r="D483" s="13">
        <v>122</v>
      </c>
      <c r="E483" s="14">
        <v>0</v>
      </c>
      <c r="F483" s="14">
        <f t="shared" si="51"/>
        <v>0</v>
      </c>
      <c r="G483" s="14">
        <v>0</v>
      </c>
      <c r="H483" s="14">
        <f t="shared" si="52"/>
        <v>0</v>
      </c>
      <c r="I483" s="14">
        <v>0</v>
      </c>
      <c r="J483" s="14">
        <f t="shared" si="53"/>
        <v>0</v>
      </c>
      <c r="K483" s="14">
        <f t="shared" si="54"/>
        <v>0</v>
      </c>
      <c r="L483" s="14">
        <f t="shared" si="55"/>
        <v>0</v>
      </c>
      <c r="M483" s="15" t="s">
        <v>1217</v>
      </c>
      <c r="N483" s="1" t="s">
        <v>1218</v>
      </c>
      <c r="O483" s="1" t="s">
        <v>52</v>
      </c>
      <c r="P483" s="1" t="s">
        <v>52</v>
      </c>
      <c r="Q483" s="1" t="s">
        <v>1117</v>
      </c>
      <c r="R483" s="1" t="s">
        <v>64</v>
      </c>
      <c r="S483" s="1" t="s">
        <v>65</v>
      </c>
      <c r="T483" s="1" t="s">
        <v>65</v>
      </c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1" t="s">
        <v>52</v>
      </c>
      <c r="AS483" s="1" t="s">
        <v>52</v>
      </c>
      <c r="AT483" s="2"/>
      <c r="AU483" s="1" t="s">
        <v>1219</v>
      </c>
      <c r="AV483" s="2">
        <v>281</v>
      </c>
    </row>
    <row r="484" spans="1:48" ht="30" customHeight="1">
      <c r="A484" s="15" t="s">
        <v>1215</v>
      </c>
      <c r="B484" s="15" t="s">
        <v>1220</v>
      </c>
      <c r="C484" s="15" t="s">
        <v>79</v>
      </c>
      <c r="D484" s="13">
        <v>456</v>
      </c>
      <c r="E484" s="14">
        <v>0</v>
      </c>
      <c r="F484" s="14">
        <f t="shared" si="51"/>
        <v>0</v>
      </c>
      <c r="G484" s="14">
        <v>0</v>
      </c>
      <c r="H484" s="14">
        <f t="shared" si="52"/>
        <v>0</v>
      </c>
      <c r="I484" s="14">
        <v>0</v>
      </c>
      <c r="J484" s="14">
        <f t="shared" si="53"/>
        <v>0</v>
      </c>
      <c r="K484" s="14">
        <f t="shared" si="54"/>
        <v>0</v>
      </c>
      <c r="L484" s="14">
        <f t="shared" si="55"/>
        <v>0</v>
      </c>
      <c r="M484" s="15" t="s">
        <v>1221</v>
      </c>
      <c r="N484" s="1" t="s">
        <v>1222</v>
      </c>
      <c r="O484" s="1" t="s">
        <v>52</v>
      </c>
      <c r="P484" s="1" t="s">
        <v>52</v>
      </c>
      <c r="Q484" s="1" t="s">
        <v>1117</v>
      </c>
      <c r="R484" s="1" t="s">
        <v>64</v>
      </c>
      <c r="S484" s="1" t="s">
        <v>65</v>
      </c>
      <c r="T484" s="1" t="s">
        <v>65</v>
      </c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1" t="s">
        <v>52</v>
      </c>
      <c r="AS484" s="1" t="s">
        <v>52</v>
      </c>
      <c r="AT484" s="2"/>
      <c r="AU484" s="1" t="s">
        <v>1223</v>
      </c>
      <c r="AV484" s="2">
        <v>282</v>
      </c>
    </row>
    <row r="485" spans="1:48" ht="30" customHeight="1">
      <c r="A485" s="15" t="s">
        <v>1215</v>
      </c>
      <c r="B485" s="15" t="s">
        <v>1224</v>
      </c>
      <c r="C485" s="15" t="s">
        <v>79</v>
      </c>
      <c r="D485" s="13">
        <v>33</v>
      </c>
      <c r="E485" s="14">
        <v>0</v>
      </c>
      <c r="F485" s="14">
        <f t="shared" si="51"/>
        <v>0</v>
      </c>
      <c r="G485" s="14">
        <v>0</v>
      </c>
      <c r="H485" s="14">
        <f t="shared" si="52"/>
        <v>0</v>
      </c>
      <c r="I485" s="14">
        <v>0</v>
      </c>
      <c r="J485" s="14">
        <f t="shared" si="53"/>
        <v>0</v>
      </c>
      <c r="K485" s="14">
        <f t="shared" si="54"/>
        <v>0</v>
      </c>
      <c r="L485" s="14">
        <f t="shared" si="55"/>
        <v>0</v>
      </c>
      <c r="M485" s="15" t="s">
        <v>1225</v>
      </c>
      <c r="N485" s="1" t="s">
        <v>1226</v>
      </c>
      <c r="O485" s="1" t="s">
        <v>52</v>
      </c>
      <c r="P485" s="1" t="s">
        <v>52</v>
      </c>
      <c r="Q485" s="1" t="s">
        <v>1117</v>
      </c>
      <c r="R485" s="1" t="s">
        <v>64</v>
      </c>
      <c r="S485" s="1" t="s">
        <v>65</v>
      </c>
      <c r="T485" s="1" t="s">
        <v>65</v>
      </c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1" t="s">
        <v>52</v>
      </c>
      <c r="AS485" s="1" t="s">
        <v>52</v>
      </c>
      <c r="AT485" s="2"/>
      <c r="AU485" s="1" t="s">
        <v>1227</v>
      </c>
      <c r="AV485" s="2">
        <v>564</v>
      </c>
    </row>
    <row r="486" spans="1:48" ht="30" customHeight="1">
      <c r="A486" s="15" t="s">
        <v>1228</v>
      </c>
      <c r="B486" s="15" t="s">
        <v>1229</v>
      </c>
      <c r="C486" s="15" t="s">
        <v>79</v>
      </c>
      <c r="D486" s="13">
        <v>141</v>
      </c>
      <c r="E486" s="14">
        <v>0</v>
      </c>
      <c r="F486" s="14">
        <f t="shared" si="51"/>
        <v>0</v>
      </c>
      <c r="G486" s="14">
        <v>0</v>
      </c>
      <c r="H486" s="14">
        <f t="shared" si="52"/>
        <v>0</v>
      </c>
      <c r="I486" s="14">
        <v>0</v>
      </c>
      <c r="J486" s="14">
        <f t="shared" si="53"/>
        <v>0</v>
      </c>
      <c r="K486" s="14">
        <f t="shared" si="54"/>
        <v>0</v>
      </c>
      <c r="L486" s="14">
        <f t="shared" si="55"/>
        <v>0</v>
      </c>
      <c r="M486" s="15" t="s">
        <v>1230</v>
      </c>
      <c r="N486" s="1" t="s">
        <v>1231</v>
      </c>
      <c r="O486" s="1" t="s">
        <v>52</v>
      </c>
      <c r="P486" s="1" t="s">
        <v>52</v>
      </c>
      <c r="Q486" s="1" t="s">
        <v>1117</v>
      </c>
      <c r="R486" s="1" t="s">
        <v>64</v>
      </c>
      <c r="S486" s="1" t="s">
        <v>65</v>
      </c>
      <c r="T486" s="1" t="s">
        <v>65</v>
      </c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1" t="s">
        <v>52</v>
      </c>
      <c r="AS486" s="1" t="s">
        <v>52</v>
      </c>
      <c r="AT486" s="2"/>
      <c r="AU486" s="1" t="s">
        <v>1232</v>
      </c>
      <c r="AV486" s="2">
        <v>283</v>
      </c>
    </row>
    <row r="487" spans="1:48" ht="30" customHeight="1">
      <c r="A487" s="15" t="s">
        <v>1233</v>
      </c>
      <c r="B487" s="15" t="s">
        <v>1234</v>
      </c>
      <c r="C487" s="15" t="s">
        <v>79</v>
      </c>
      <c r="D487" s="13">
        <v>71</v>
      </c>
      <c r="E487" s="14">
        <v>0</v>
      </c>
      <c r="F487" s="14">
        <f t="shared" si="51"/>
        <v>0</v>
      </c>
      <c r="G487" s="14">
        <v>0</v>
      </c>
      <c r="H487" s="14">
        <f t="shared" si="52"/>
        <v>0</v>
      </c>
      <c r="I487" s="14">
        <v>0</v>
      </c>
      <c r="J487" s="14">
        <f t="shared" si="53"/>
        <v>0</v>
      </c>
      <c r="K487" s="14">
        <f t="shared" si="54"/>
        <v>0</v>
      </c>
      <c r="L487" s="14">
        <f t="shared" si="55"/>
        <v>0</v>
      </c>
      <c r="M487" s="15" t="s">
        <v>1235</v>
      </c>
      <c r="N487" s="1" t="s">
        <v>1236</v>
      </c>
      <c r="O487" s="1" t="s">
        <v>52</v>
      </c>
      <c r="P487" s="1" t="s">
        <v>52</v>
      </c>
      <c r="Q487" s="1" t="s">
        <v>1117</v>
      </c>
      <c r="R487" s="1" t="s">
        <v>64</v>
      </c>
      <c r="S487" s="1" t="s">
        <v>65</v>
      </c>
      <c r="T487" s="1" t="s">
        <v>65</v>
      </c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1" t="s">
        <v>52</v>
      </c>
      <c r="AS487" s="1" t="s">
        <v>52</v>
      </c>
      <c r="AT487" s="2"/>
      <c r="AU487" s="1" t="s">
        <v>1237</v>
      </c>
      <c r="AV487" s="2">
        <v>744</v>
      </c>
    </row>
    <row r="488" spans="1:48" ht="30" customHeight="1">
      <c r="A488" s="15" t="s">
        <v>1238</v>
      </c>
      <c r="B488" s="15" t="s">
        <v>1239</v>
      </c>
      <c r="C488" s="15" t="s">
        <v>79</v>
      </c>
      <c r="D488" s="13">
        <v>15</v>
      </c>
      <c r="E488" s="14">
        <v>0</v>
      </c>
      <c r="F488" s="14">
        <f t="shared" si="51"/>
        <v>0</v>
      </c>
      <c r="G488" s="14">
        <v>0</v>
      </c>
      <c r="H488" s="14">
        <f t="shared" si="52"/>
        <v>0</v>
      </c>
      <c r="I488" s="14">
        <v>0</v>
      </c>
      <c r="J488" s="14">
        <f t="shared" si="53"/>
        <v>0</v>
      </c>
      <c r="K488" s="14">
        <f t="shared" si="54"/>
        <v>0</v>
      </c>
      <c r="L488" s="14">
        <f t="shared" si="55"/>
        <v>0</v>
      </c>
      <c r="M488" s="15" t="s">
        <v>1240</v>
      </c>
      <c r="N488" s="1" t="s">
        <v>1241</v>
      </c>
      <c r="O488" s="1" t="s">
        <v>52</v>
      </c>
      <c r="P488" s="1" t="s">
        <v>52</v>
      </c>
      <c r="Q488" s="1" t="s">
        <v>1117</v>
      </c>
      <c r="R488" s="1" t="s">
        <v>64</v>
      </c>
      <c r="S488" s="1" t="s">
        <v>65</v>
      </c>
      <c r="T488" s="1" t="s">
        <v>65</v>
      </c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1" t="s">
        <v>52</v>
      </c>
      <c r="AS488" s="1" t="s">
        <v>52</v>
      </c>
      <c r="AT488" s="2"/>
      <c r="AU488" s="1" t="s">
        <v>1242</v>
      </c>
      <c r="AV488" s="2">
        <v>565</v>
      </c>
    </row>
    <row r="489" spans="1:48" ht="30" customHeight="1">
      <c r="A489" s="15" t="s">
        <v>1238</v>
      </c>
      <c r="B489" s="15" t="s">
        <v>1243</v>
      </c>
      <c r="C489" s="15" t="s">
        <v>79</v>
      </c>
      <c r="D489" s="13">
        <v>6</v>
      </c>
      <c r="E489" s="14">
        <v>0</v>
      </c>
      <c r="F489" s="14">
        <f t="shared" si="51"/>
        <v>0</v>
      </c>
      <c r="G489" s="14">
        <v>0</v>
      </c>
      <c r="H489" s="14">
        <f t="shared" si="52"/>
        <v>0</v>
      </c>
      <c r="I489" s="14">
        <v>0</v>
      </c>
      <c r="J489" s="14">
        <f t="shared" si="53"/>
        <v>0</v>
      </c>
      <c r="K489" s="14">
        <f t="shared" si="54"/>
        <v>0</v>
      </c>
      <c r="L489" s="14">
        <f t="shared" si="55"/>
        <v>0</v>
      </c>
      <c r="M489" s="15" t="s">
        <v>1244</v>
      </c>
      <c r="N489" s="1" t="s">
        <v>1245</v>
      </c>
      <c r="O489" s="1" t="s">
        <v>52</v>
      </c>
      <c r="P489" s="1" t="s">
        <v>52</v>
      </c>
      <c r="Q489" s="1" t="s">
        <v>1117</v>
      </c>
      <c r="R489" s="1" t="s">
        <v>64</v>
      </c>
      <c r="S489" s="1" t="s">
        <v>65</v>
      </c>
      <c r="T489" s="1" t="s">
        <v>65</v>
      </c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1" t="s">
        <v>52</v>
      </c>
      <c r="AS489" s="1" t="s">
        <v>52</v>
      </c>
      <c r="AT489" s="2"/>
      <c r="AU489" s="1" t="s">
        <v>1246</v>
      </c>
      <c r="AV489" s="2">
        <v>566</v>
      </c>
    </row>
    <row r="490" spans="1:48" ht="30" customHeight="1">
      <c r="A490" s="15" t="s">
        <v>1247</v>
      </c>
      <c r="B490" s="15" t="s">
        <v>1248</v>
      </c>
      <c r="C490" s="15" t="s">
        <v>108</v>
      </c>
      <c r="D490" s="13">
        <v>17</v>
      </c>
      <c r="E490" s="14">
        <v>0</v>
      </c>
      <c r="F490" s="14">
        <f t="shared" si="51"/>
        <v>0</v>
      </c>
      <c r="G490" s="14">
        <v>0</v>
      </c>
      <c r="H490" s="14">
        <f t="shared" si="52"/>
        <v>0</v>
      </c>
      <c r="I490" s="14">
        <v>0</v>
      </c>
      <c r="J490" s="14">
        <f t="shared" si="53"/>
        <v>0</v>
      </c>
      <c r="K490" s="14">
        <f t="shared" si="54"/>
        <v>0</v>
      </c>
      <c r="L490" s="14">
        <f t="shared" si="55"/>
        <v>0</v>
      </c>
      <c r="M490" s="15" t="s">
        <v>52</v>
      </c>
      <c r="N490" s="1" t="s">
        <v>1249</v>
      </c>
      <c r="O490" s="1" t="s">
        <v>52</v>
      </c>
      <c r="P490" s="1" t="s">
        <v>52</v>
      </c>
      <c r="Q490" s="1" t="s">
        <v>1117</v>
      </c>
      <c r="R490" s="1" t="s">
        <v>65</v>
      </c>
      <c r="S490" s="1" t="s">
        <v>65</v>
      </c>
      <c r="T490" s="1" t="s">
        <v>64</v>
      </c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1" t="s">
        <v>52</v>
      </c>
      <c r="AS490" s="1" t="s">
        <v>52</v>
      </c>
      <c r="AT490" s="2"/>
      <c r="AU490" s="1" t="s">
        <v>1250</v>
      </c>
      <c r="AV490" s="2">
        <v>567</v>
      </c>
    </row>
    <row r="491" spans="1:48" ht="30" customHeight="1">
      <c r="A491" s="15" t="s">
        <v>1247</v>
      </c>
      <c r="B491" s="15" t="s">
        <v>1251</v>
      </c>
      <c r="C491" s="15" t="s">
        <v>108</v>
      </c>
      <c r="D491" s="13">
        <v>21</v>
      </c>
      <c r="E491" s="14">
        <v>0</v>
      </c>
      <c r="F491" s="14">
        <f t="shared" si="51"/>
        <v>0</v>
      </c>
      <c r="G491" s="14">
        <v>0</v>
      </c>
      <c r="H491" s="14">
        <f t="shared" si="52"/>
        <v>0</v>
      </c>
      <c r="I491" s="14">
        <v>0</v>
      </c>
      <c r="J491" s="14">
        <f t="shared" si="53"/>
        <v>0</v>
      </c>
      <c r="K491" s="14">
        <f t="shared" si="54"/>
        <v>0</v>
      </c>
      <c r="L491" s="14">
        <f t="shared" si="55"/>
        <v>0</v>
      </c>
      <c r="M491" s="15" t="s">
        <v>52</v>
      </c>
      <c r="N491" s="1" t="s">
        <v>1252</v>
      </c>
      <c r="O491" s="1" t="s">
        <v>52</v>
      </c>
      <c r="P491" s="1" t="s">
        <v>52</v>
      </c>
      <c r="Q491" s="1" t="s">
        <v>1117</v>
      </c>
      <c r="R491" s="1" t="s">
        <v>65</v>
      </c>
      <c r="S491" s="1" t="s">
        <v>65</v>
      </c>
      <c r="T491" s="1" t="s">
        <v>64</v>
      </c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1" t="s">
        <v>52</v>
      </c>
      <c r="AS491" s="1" t="s">
        <v>52</v>
      </c>
      <c r="AT491" s="2"/>
      <c r="AU491" s="1" t="s">
        <v>1253</v>
      </c>
      <c r="AV491" s="2">
        <v>568</v>
      </c>
    </row>
    <row r="492" spans="1:48" ht="30" customHeight="1">
      <c r="A492" s="15" t="s">
        <v>1254</v>
      </c>
      <c r="B492" s="15" t="s">
        <v>1255</v>
      </c>
      <c r="C492" s="15" t="s">
        <v>79</v>
      </c>
      <c r="D492" s="13">
        <v>25</v>
      </c>
      <c r="E492" s="14">
        <v>0</v>
      </c>
      <c r="F492" s="14">
        <f t="shared" si="51"/>
        <v>0</v>
      </c>
      <c r="G492" s="14">
        <v>0</v>
      </c>
      <c r="H492" s="14">
        <f t="shared" si="52"/>
        <v>0</v>
      </c>
      <c r="I492" s="14">
        <v>0</v>
      </c>
      <c r="J492" s="14">
        <f t="shared" si="53"/>
        <v>0</v>
      </c>
      <c r="K492" s="14">
        <f t="shared" si="54"/>
        <v>0</v>
      </c>
      <c r="L492" s="14">
        <f t="shared" si="55"/>
        <v>0</v>
      </c>
      <c r="M492" s="15" t="s">
        <v>1256</v>
      </c>
      <c r="N492" s="1" t="s">
        <v>1257</v>
      </c>
      <c r="O492" s="1" t="s">
        <v>52</v>
      </c>
      <c r="P492" s="1" t="s">
        <v>52</v>
      </c>
      <c r="Q492" s="1" t="s">
        <v>1117</v>
      </c>
      <c r="R492" s="1" t="s">
        <v>64</v>
      </c>
      <c r="S492" s="1" t="s">
        <v>65</v>
      </c>
      <c r="T492" s="1" t="s">
        <v>65</v>
      </c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1" t="s">
        <v>52</v>
      </c>
      <c r="AS492" s="1" t="s">
        <v>52</v>
      </c>
      <c r="AT492" s="2"/>
      <c r="AU492" s="1" t="s">
        <v>1258</v>
      </c>
      <c r="AV492" s="2">
        <v>569</v>
      </c>
    </row>
    <row r="493" spans="1:48" ht="30" customHeight="1">
      <c r="A493" s="15" t="s">
        <v>1259</v>
      </c>
      <c r="B493" s="15" t="s">
        <v>1260</v>
      </c>
      <c r="C493" s="15" t="s">
        <v>108</v>
      </c>
      <c r="D493" s="13">
        <v>347</v>
      </c>
      <c r="E493" s="14">
        <v>0</v>
      </c>
      <c r="F493" s="14">
        <f t="shared" si="51"/>
        <v>0</v>
      </c>
      <c r="G493" s="14">
        <v>0</v>
      </c>
      <c r="H493" s="14">
        <f t="shared" si="52"/>
        <v>0</v>
      </c>
      <c r="I493" s="14">
        <v>0</v>
      </c>
      <c r="J493" s="14">
        <f t="shared" si="53"/>
        <v>0</v>
      </c>
      <c r="K493" s="14">
        <f t="shared" si="54"/>
        <v>0</v>
      </c>
      <c r="L493" s="14">
        <f t="shared" si="55"/>
        <v>0</v>
      </c>
      <c r="M493" s="15" t="s">
        <v>783</v>
      </c>
      <c r="N493" s="1" t="s">
        <v>1261</v>
      </c>
      <c r="O493" s="1" t="s">
        <v>52</v>
      </c>
      <c r="P493" s="1" t="s">
        <v>52</v>
      </c>
      <c r="Q493" s="1" t="s">
        <v>1117</v>
      </c>
      <c r="R493" s="1" t="s">
        <v>65</v>
      </c>
      <c r="S493" s="1" t="s">
        <v>65</v>
      </c>
      <c r="T493" s="1" t="s">
        <v>64</v>
      </c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1" t="s">
        <v>52</v>
      </c>
      <c r="AS493" s="1" t="s">
        <v>52</v>
      </c>
      <c r="AT493" s="2"/>
      <c r="AU493" s="1" t="s">
        <v>1262</v>
      </c>
      <c r="AV493" s="2">
        <v>576</v>
      </c>
    </row>
    <row r="494" spans="1:48" ht="30" customHeight="1">
      <c r="A494" s="15" t="s">
        <v>1263</v>
      </c>
      <c r="B494" s="15" t="s">
        <v>1264</v>
      </c>
      <c r="C494" s="15" t="s">
        <v>421</v>
      </c>
      <c r="D494" s="13">
        <v>6</v>
      </c>
      <c r="E494" s="14">
        <v>0</v>
      </c>
      <c r="F494" s="14">
        <f t="shared" si="51"/>
        <v>0</v>
      </c>
      <c r="G494" s="14">
        <v>0</v>
      </c>
      <c r="H494" s="14">
        <f t="shared" si="52"/>
        <v>0</v>
      </c>
      <c r="I494" s="14">
        <v>0</v>
      </c>
      <c r="J494" s="14">
        <f t="shared" si="53"/>
        <v>0</v>
      </c>
      <c r="K494" s="14">
        <f t="shared" si="54"/>
        <v>0</v>
      </c>
      <c r="L494" s="14">
        <f t="shared" si="55"/>
        <v>0</v>
      </c>
      <c r="M494" s="15" t="s">
        <v>1265</v>
      </c>
      <c r="N494" s="1" t="s">
        <v>1266</v>
      </c>
      <c r="O494" s="1" t="s">
        <v>52</v>
      </c>
      <c r="P494" s="1" t="s">
        <v>52</v>
      </c>
      <c r="Q494" s="1" t="s">
        <v>1117</v>
      </c>
      <c r="R494" s="1" t="s">
        <v>64</v>
      </c>
      <c r="S494" s="1" t="s">
        <v>65</v>
      </c>
      <c r="T494" s="1" t="s">
        <v>65</v>
      </c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1" t="s">
        <v>52</v>
      </c>
      <c r="AS494" s="1" t="s">
        <v>52</v>
      </c>
      <c r="AT494" s="2"/>
      <c r="AU494" s="1" t="s">
        <v>1267</v>
      </c>
      <c r="AV494" s="2">
        <v>745</v>
      </c>
    </row>
    <row r="495" spans="1:48" ht="30" customHeight="1">
      <c r="A495" s="15" t="s">
        <v>1268</v>
      </c>
      <c r="B495" s="15" t="s">
        <v>1264</v>
      </c>
      <c r="C495" s="15" t="s">
        <v>421</v>
      </c>
      <c r="D495" s="13">
        <v>6</v>
      </c>
      <c r="E495" s="14">
        <v>0</v>
      </c>
      <c r="F495" s="14">
        <f t="shared" si="51"/>
        <v>0</v>
      </c>
      <c r="G495" s="14">
        <v>0</v>
      </c>
      <c r="H495" s="14">
        <f t="shared" si="52"/>
        <v>0</v>
      </c>
      <c r="I495" s="14">
        <v>0</v>
      </c>
      <c r="J495" s="14">
        <f t="shared" si="53"/>
        <v>0</v>
      </c>
      <c r="K495" s="14">
        <f t="shared" si="54"/>
        <v>0</v>
      </c>
      <c r="L495" s="14">
        <f t="shared" si="55"/>
        <v>0</v>
      </c>
      <c r="M495" s="15" t="s">
        <v>1269</v>
      </c>
      <c r="N495" s="1" t="s">
        <v>1270</v>
      </c>
      <c r="O495" s="1" t="s">
        <v>52</v>
      </c>
      <c r="P495" s="1" t="s">
        <v>52</v>
      </c>
      <c r="Q495" s="1" t="s">
        <v>1117</v>
      </c>
      <c r="R495" s="1" t="s">
        <v>64</v>
      </c>
      <c r="S495" s="1" t="s">
        <v>65</v>
      </c>
      <c r="T495" s="1" t="s">
        <v>65</v>
      </c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1" t="s">
        <v>52</v>
      </c>
      <c r="AS495" s="1" t="s">
        <v>52</v>
      </c>
      <c r="AT495" s="2"/>
      <c r="AU495" s="1" t="s">
        <v>1271</v>
      </c>
      <c r="AV495" s="2">
        <v>746</v>
      </c>
    </row>
    <row r="496" spans="1:48" ht="30" customHeight="1">
      <c r="A496" s="13"/>
      <c r="B496" s="13"/>
      <c r="C496" s="13"/>
      <c r="D496" s="13"/>
      <c r="E496" s="14"/>
      <c r="F496" s="14"/>
      <c r="G496" s="14"/>
      <c r="H496" s="14"/>
      <c r="I496" s="14"/>
      <c r="J496" s="14"/>
      <c r="K496" s="14"/>
      <c r="L496" s="14"/>
      <c r="M496" s="13"/>
    </row>
    <row r="497" spans="1:48" ht="30" customHeight="1">
      <c r="A497" s="13"/>
      <c r="B497" s="13"/>
      <c r="C497" s="13"/>
      <c r="D497" s="13"/>
      <c r="E497" s="14"/>
      <c r="F497" s="14"/>
      <c r="G497" s="14"/>
      <c r="H497" s="14"/>
      <c r="I497" s="14"/>
      <c r="J497" s="14"/>
      <c r="K497" s="14"/>
      <c r="L497" s="14"/>
      <c r="M497" s="13"/>
    </row>
    <row r="498" spans="1:48" ht="30" customHeight="1">
      <c r="A498" s="13"/>
      <c r="B498" s="13"/>
      <c r="C498" s="13"/>
      <c r="D498" s="13"/>
      <c r="E498" s="14"/>
      <c r="F498" s="14"/>
      <c r="G498" s="14"/>
      <c r="H498" s="14"/>
      <c r="I498" s="14"/>
      <c r="J498" s="14"/>
      <c r="K498" s="14"/>
      <c r="L498" s="14"/>
      <c r="M498" s="13"/>
    </row>
    <row r="499" spans="1:48" ht="30" customHeight="1">
      <c r="A499" s="13"/>
      <c r="B499" s="13"/>
      <c r="C499" s="13"/>
      <c r="D499" s="13"/>
      <c r="E499" s="14"/>
      <c r="F499" s="14"/>
      <c r="G499" s="14"/>
      <c r="H499" s="14"/>
      <c r="I499" s="14"/>
      <c r="J499" s="14"/>
      <c r="K499" s="14"/>
      <c r="L499" s="14"/>
      <c r="M499" s="13"/>
    </row>
    <row r="500" spans="1:48" ht="30" customHeight="1">
      <c r="A500" s="13"/>
      <c r="B500" s="13"/>
      <c r="C500" s="13"/>
      <c r="D500" s="13"/>
      <c r="E500" s="14"/>
      <c r="F500" s="14"/>
      <c r="G500" s="14"/>
      <c r="H500" s="14"/>
      <c r="I500" s="14"/>
      <c r="J500" s="14"/>
      <c r="K500" s="14"/>
      <c r="L500" s="14"/>
      <c r="M500" s="13"/>
    </row>
    <row r="501" spans="1:48" ht="30" customHeight="1">
      <c r="A501" s="13"/>
      <c r="B501" s="13"/>
      <c r="C501" s="13"/>
      <c r="D501" s="13"/>
      <c r="E501" s="14"/>
      <c r="F501" s="14"/>
      <c r="G501" s="14"/>
      <c r="H501" s="14"/>
      <c r="I501" s="14"/>
      <c r="J501" s="14"/>
      <c r="K501" s="14"/>
      <c r="L501" s="14"/>
      <c r="M501" s="13"/>
    </row>
    <row r="502" spans="1:48" ht="30" customHeight="1">
      <c r="A502" s="13"/>
      <c r="B502" s="13"/>
      <c r="C502" s="13"/>
      <c r="D502" s="13"/>
      <c r="E502" s="14"/>
      <c r="F502" s="14"/>
      <c r="G502" s="14"/>
      <c r="H502" s="14"/>
      <c r="I502" s="14"/>
      <c r="J502" s="14"/>
      <c r="K502" s="14"/>
      <c r="L502" s="14"/>
      <c r="M502" s="13"/>
    </row>
    <row r="503" spans="1:48" ht="30" customHeight="1">
      <c r="A503" s="13"/>
      <c r="B503" s="13"/>
      <c r="C503" s="13"/>
      <c r="D503" s="13"/>
      <c r="E503" s="14"/>
      <c r="F503" s="14"/>
      <c r="G503" s="14"/>
      <c r="H503" s="14"/>
      <c r="I503" s="14"/>
      <c r="J503" s="14"/>
      <c r="K503" s="14"/>
      <c r="L503" s="14"/>
      <c r="M503" s="13"/>
    </row>
    <row r="504" spans="1:48" ht="30" customHeight="1">
      <c r="A504" s="13"/>
      <c r="B504" s="13"/>
      <c r="C504" s="13"/>
      <c r="D504" s="13"/>
      <c r="E504" s="14"/>
      <c r="F504" s="14"/>
      <c r="G504" s="14"/>
      <c r="H504" s="14"/>
      <c r="I504" s="14"/>
      <c r="J504" s="14"/>
      <c r="K504" s="14"/>
      <c r="L504" s="14"/>
      <c r="M504" s="13"/>
    </row>
    <row r="505" spans="1:48" ht="30" customHeight="1">
      <c r="A505" s="13"/>
      <c r="B505" s="13"/>
      <c r="C505" s="13"/>
      <c r="D505" s="13"/>
      <c r="E505" s="14"/>
      <c r="F505" s="14"/>
      <c r="G505" s="14"/>
      <c r="H505" s="14"/>
      <c r="I505" s="14"/>
      <c r="J505" s="14"/>
      <c r="K505" s="14"/>
      <c r="L505" s="14"/>
      <c r="M505" s="13"/>
    </row>
    <row r="506" spans="1:48" ht="30" customHeight="1">
      <c r="A506" s="13"/>
      <c r="B506" s="13"/>
      <c r="C506" s="13"/>
      <c r="D506" s="13"/>
      <c r="E506" s="14"/>
      <c r="F506" s="14"/>
      <c r="G506" s="14"/>
      <c r="H506" s="14"/>
      <c r="I506" s="14"/>
      <c r="J506" s="14"/>
      <c r="K506" s="14"/>
      <c r="L506" s="14"/>
      <c r="M506" s="13"/>
    </row>
    <row r="507" spans="1:48" ht="30" customHeight="1">
      <c r="A507" s="15" t="s">
        <v>95</v>
      </c>
      <c r="B507" s="13"/>
      <c r="C507" s="13"/>
      <c r="D507" s="13"/>
      <c r="E507" s="14"/>
      <c r="F507" s="14">
        <f>SUMIF(AR461:AR506,"",F461:F506)</f>
        <v>0</v>
      </c>
      <c r="G507" s="14"/>
      <c r="H507" s="14">
        <f>SUMIF(AR461:AR506,"",H461:H506)</f>
        <v>0</v>
      </c>
      <c r="I507" s="14"/>
      <c r="J507" s="14">
        <f>SUMIF(AR461:AR506,"",J461:J506)</f>
        <v>0</v>
      </c>
      <c r="K507" s="14"/>
      <c r="L507" s="14">
        <f>SUMIF(AR461:AR506,"",L461:L506)</f>
        <v>0</v>
      </c>
      <c r="M507" s="13"/>
      <c r="N507" t="s">
        <v>96</v>
      </c>
    </row>
    <row r="508" spans="1:48" ht="30" customHeight="1">
      <c r="A508" s="15" t="s">
        <v>1272</v>
      </c>
      <c r="B508" s="15" t="s">
        <v>583</v>
      </c>
      <c r="C508" s="13"/>
      <c r="D508" s="13"/>
      <c r="E508" s="14"/>
      <c r="F508" s="14"/>
      <c r="G508" s="14"/>
      <c r="H508" s="14"/>
      <c r="I508" s="14"/>
      <c r="J508" s="14"/>
      <c r="K508" s="14"/>
      <c r="L508" s="14"/>
      <c r="M508" s="13"/>
      <c r="N508" s="2"/>
      <c r="O508" s="2"/>
      <c r="P508" s="2"/>
      <c r="Q508" s="1" t="s">
        <v>1273</v>
      </c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</row>
    <row r="509" spans="1:48" ht="30" customHeight="1">
      <c r="A509" s="15" t="s">
        <v>1274</v>
      </c>
      <c r="B509" s="15" t="s">
        <v>1275</v>
      </c>
      <c r="C509" s="15" t="s">
        <v>108</v>
      </c>
      <c r="D509" s="13">
        <v>800</v>
      </c>
      <c r="E509" s="14">
        <v>0</v>
      </c>
      <c r="F509" s="14">
        <f t="shared" ref="F509:F522" si="56">TRUNC(E509*D509, 0)</f>
        <v>0</v>
      </c>
      <c r="G509" s="14">
        <v>0</v>
      </c>
      <c r="H509" s="14">
        <f t="shared" ref="H509:H522" si="57">TRUNC(G509*D509, 0)</f>
        <v>0</v>
      </c>
      <c r="I509" s="14">
        <v>0</v>
      </c>
      <c r="J509" s="14">
        <f t="shared" ref="J509:J522" si="58">TRUNC(I509*D509, 0)</f>
        <v>0</v>
      </c>
      <c r="K509" s="14">
        <f t="shared" ref="K509:K522" si="59">TRUNC(E509+G509+I509, 0)</f>
        <v>0</v>
      </c>
      <c r="L509" s="14">
        <f t="shared" ref="L509:L522" si="60">TRUNC(F509+H509+J509, 0)</f>
        <v>0</v>
      </c>
      <c r="M509" s="15" t="s">
        <v>1276</v>
      </c>
      <c r="N509" s="1" t="s">
        <v>1277</v>
      </c>
      <c r="O509" s="1" t="s">
        <v>52</v>
      </c>
      <c r="P509" s="1" t="s">
        <v>52</v>
      </c>
      <c r="Q509" s="1" t="s">
        <v>1273</v>
      </c>
      <c r="R509" s="1" t="s">
        <v>64</v>
      </c>
      <c r="S509" s="1" t="s">
        <v>65</v>
      </c>
      <c r="T509" s="1" t="s">
        <v>65</v>
      </c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1" t="s">
        <v>52</v>
      </c>
      <c r="AS509" s="1" t="s">
        <v>52</v>
      </c>
      <c r="AT509" s="2"/>
      <c r="AU509" s="1" t="s">
        <v>1278</v>
      </c>
      <c r="AV509" s="2">
        <v>286</v>
      </c>
    </row>
    <row r="510" spans="1:48" ht="30" customHeight="1">
      <c r="A510" s="15" t="s">
        <v>1274</v>
      </c>
      <c r="B510" s="15" t="s">
        <v>1279</v>
      </c>
      <c r="C510" s="15" t="s">
        <v>108</v>
      </c>
      <c r="D510" s="13">
        <v>120</v>
      </c>
      <c r="E510" s="14">
        <v>0</v>
      </c>
      <c r="F510" s="14">
        <f t="shared" si="56"/>
        <v>0</v>
      </c>
      <c r="G510" s="14">
        <v>0</v>
      </c>
      <c r="H510" s="14">
        <f t="shared" si="57"/>
        <v>0</v>
      </c>
      <c r="I510" s="14">
        <v>0</v>
      </c>
      <c r="J510" s="14">
        <f t="shared" si="58"/>
        <v>0</v>
      </c>
      <c r="K510" s="14">
        <f t="shared" si="59"/>
        <v>0</v>
      </c>
      <c r="L510" s="14">
        <f t="shared" si="60"/>
        <v>0</v>
      </c>
      <c r="M510" s="15" t="s">
        <v>1280</v>
      </c>
      <c r="N510" s="1" t="s">
        <v>1281</v>
      </c>
      <c r="O510" s="1" t="s">
        <v>52</v>
      </c>
      <c r="P510" s="1" t="s">
        <v>52</v>
      </c>
      <c r="Q510" s="1" t="s">
        <v>1273</v>
      </c>
      <c r="R510" s="1" t="s">
        <v>64</v>
      </c>
      <c r="S510" s="1" t="s">
        <v>65</v>
      </c>
      <c r="T510" s="1" t="s">
        <v>65</v>
      </c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1" t="s">
        <v>52</v>
      </c>
      <c r="AS510" s="1" t="s">
        <v>52</v>
      </c>
      <c r="AT510" s="2"/>
      <c r="AU510" s="1" t="s">
        <v>1282</v>
      </c>
      <c r="AV510" s="2">
        <v>287</v>
      </c>
    </row>
    <row r="511" spans="1:48" ht="30" customHeight="1">
      <c r="A511" s="15" t="s">
        <v>1274</v>
      </c>
      <c r="B511" s="15" t="s">
        <v>1283</v>
      </c>
      <c r="C511" s="15" t="s">
        <v>108</v>
      </c>
      <c r="D511" s="13">
        <v>130</v>
      </c>
      <c r="E511" s="14">
        <v>0</v>
      </c>
      <c r="F511" s="14">
        <f t="shared" si="56"/>
        <v>0</v>
      </c>
      <c r="G511" s="14">
        <v>0</v>
      </c>
      <c r="H511" s="14">
        <f t="shared" si="57"/>
        <v>0</v>
      </c>
      <c r="I511" s="14">
        <v>0</v>
      </c>
      <c r="J511" s="14">
        <f t="shared" si="58"/>
        <v>0</v>
      </c>
      <c r="K511" s="14">
        <f t="shared" si="59"/>
        <v>0</v>
      </c>
      <c r="L511" s="14">
        <f t="shared" si="60"/>
        <v>0</v>
      </c>
      <c r="M511" s="15" t="s">
        <v>1284</v>
      </c>
      <c r="N511" s="1" t="s">
        <v>1285</v>
      </c>
      <c r="O511" s="1" t="s">
        <v>52</v>
      </c>
      <c r="P511" s="1" t="s">
        <v>52</v>
      </c>
      <c r="Q511" s="1" t="s">
        <v>1273</v>
      </c>
      <c r="R511" s="1" t="s">
        <v>64</v>
      </c>
      <c r="S511" s="1" t="s">
        <v>65</v>
      </c>
      <c r="T511" s="1" t="s">
        <v>65</v>
      </c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1" t="s">
        <v>52</v>
      </c>
      <c r="AS511" s="1" t="s">
        <v>52</v>
      </c>
      <c r="AT511" s="2"/>
      <c r="AU511" s="1" t="s">
        <v>1286</v>
      </c>
      <c r="AV511" s="2">
        <v>288</v>
      </c>
    </row>
    <row r="512" spans="1:48" ht="30" customHeight="1">
      <c r="A512" s="15" t="s">
        <v>1274</v>
      </c>
      <c r="B512" s="15" t="s">
        <v>1287</v>
      </c>
      <c r="C512" s="15" t="s">
        <v>108</v>
      </c>
      <c r="D512" s="13">
        <v>535</v>
      </c>
      <c r="E512" s="14">
        <v>0</v>
      </c>
      <c r="F512" s="14">
        <f t="shared" si="56"/>
        <v>0</v>
      </c>
      <c r="G512" s="14">
        <v>0</v>
      </c>
      <c r="H512" s="14">
        <f t="shared" si="57"/>
        <v>0</v>
      </c>
      <c r="I512" s="14">
        <v>0</v>
      </c>
      <c r="J512" s="14">
        <f t="shared" si="58"/>
        <v>0</v>
      </c>
      <c r="K512" s="14">
        <f t="shared" si="59"/>
        <v>0</v>
      </c>
      <c r="L512" s="14">
        <f t="shared" si="60"/>
        <v>0</v>
      </c>
      <c r="M512" s="15" t="s">
        <v>1288</v>
      </c>
      <c r="N512" s="1" t="s">
        <v>1289</v>
      </c>
      <c r="O512" s="1" t="s">
        <v>52</v>
      </c>
      <c r="P512" s="1" t="s">
        <v>52</v>
      </c>
      <c r="Q512" s="1" t="s">
        <v>1273</v>
      </c>
      <c r="R512" s="1" t="s">
        <v>64</v>
      </c>
      <c r="S512" s="1" t="s">
        <v>65</v>
      </c>
      <c r="T512" s="1" t="s">
        <v>65</v>
      </c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1" t="s">
        <v>52</v>
      </c>
      <c r="AS512" s="1" t="s">
        <v>52</v>
      </c>
      <c r="AT512" s="2"/>
      <c r="AU512" s="1" t="s">
        <v>1290</v>
      </c>
      <c r="AV512" s="2">
        <v>289</v>
      </c>
    </row>
    <row r="513" spans="1:48" ht="30" customHeight="1">
      <c r="A513" s="15" t="s">
        <v>1274</v>
      </c>
      <c r="B513" s="15" t="s">
        <v>1291</v>
      </c>
      <c r="C513" s="15" t="s">
        <v>108</v>
      </c>
      <c r="D513" s="13">
        <v>447</v>
      </c>
      <c r="E513" s="14">
        <v>0</v>
      </c>
      <c r="F513" s="14">
        <f t="shared" si="56"/>
        <v>0</v>
      </c>
      <c r="G513" s="14">
        <v>0</v>
      </c>
      <c r="H513" s="14">
        <f t="shared" si="57"/>
        <v>0</v>
      </c>
      <c r="I513" s="14">
        <v>0</v>
      </c>
      <c r="J513" s="14">
        <f t="shared" si="58"/>
        <v>0</v>
      </c>
      <c r="K513" s="14">
        <f t="shared" si="59"/>
        <v>0</v>
      </c>
      <c r="L513" s="14">
        <f t="shared" si="60"/>
        <v>0</v>
      </c>
      <c r="M513" s="15" t="s">
        <v>1292</v>
      </c>
      <c r="N513" s="1" t="s">
        <v>1293</v>
      </c>
      <c r="O513" s="1" t="s">
        <v>52</v>
      </c>
      <c r="P513" s="1" t="s">
        <v>52</v>
      </c>
      <c r="Q513" s="1" t="s">
        <v>1273</v>
      </c>
      <c r="R513" s="1" t="s">
        <v>64</v>
      </c>
      <c r="S513" s="1" t="s">
        <v>65</v>
      </c>
      <c r="T513" s="1" t="s">
        <v>65</v>
      </c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1" t="s">
        <v>52</v>
      </c>
      <c r="AS513" s="1" t="s">
        <v>52</v>
      </c>
      <c r="AT513" s="2"/>
      <c r="AU513" s="1" t="s">
        <v>1294</v>
      </c>
      <c r="AV513" s="2">
        <v>290</v>
      </c>
    </row>
    <row r="514" spans="1:48" ht="30" customHeight="1">
      <c r="A514" s="15" t="s">
        <v>1274</v>
      </c>
      <c r="B514" s="15" t="s">
        <v>1295</v>
      </c>
      <c r="C514" s="15" t="s">
        <v>108</v>
      </c>
      <c r="D514" s="13">
        <v>94</v>
      </c>
      <c r="E514" s="14">
        <v>0</v>
      </c>
      <c r="F514" s="14">
        <f t="shared" si="56"/>
        <v>0</v>
      </c>
      <c r="G514" s="14">
        <v>0</v>
      </c>
      <c r="H514" s="14">
        <f t="shared" si="57"/>
        <v>0</v>
      </c>
      <c r="I514" s="14">
        <v>0</v>
      </c>
      <c r="J514" s="14">
        <f t="shared" si="58"/>
        <v>0</v>
      </c>
      <c r="K514" s="14">
        <f t="shared" si="59"/>
        <v>0</v>
      </c>
      <c r="L514" s="14">
        <f t="shared" si="60"/>
        <v>0</v>
      </c>
      <c r="M514" s="15" t="s">
        <v>1296</v>
      </c>
      <c r="N514" s="1" t="s">
        <v>1297</v>
      </c>
      <c r="O514" s="1" t="s">
        <v>52</v>
      </c>
      <c r="P514" s="1" t="s">
        <v>52</v>
      </c>
      <c r="Q514" s="1" t="s">
        <v>1273</v>
      </c>
      <c r="R514" s="1" t="s">
        <v>64</v>
      </c>
      <c r="S514" s="1" t="s">
        <v>65</v>
      </c>
      <c r="T514" s="1" t="s">
        <v>65</v>
      </c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1" t="s">
        <v>52</v>
      </c>
      <c r="AS514" s="1" t="s">
        <v>52</v>
      </c>
      <c r="AT514" s="2"/>
      <c r="AU514" s="1" t="s">
        <v>1298</v>
      </c>
      <c r="AV514" s="2">
        <v>291</v>
      </c>
    </row>
    <row r="515" spans="1:48" ht="30" customHeight="1">
      <c r="A515" s="15" t="s">
        <v>1274</v>
      </c>
      <c r="B515" s="15" t="s">
        <v>1299</v>
      </c>
      <c r="C515" s="15" t="s">
        <v>108</v>
      </c>
      <c r="D515" s="13">
        <v>18</v>
      </c>
      <c r="E515" s="14">
        <v>0</v>
      </c>
      <c r="F515" s="14">
        <f t="shared" si="56"/>
        <v>0</v>
      </c>
      <c r="G515" s="14">
        <v>0</v>
      </c>
      <c r="H515" s="14">
        <f t="shared" si="57"/>
        <v>0</v>
      </c>
      <c r="I515" s="14">
        <v>0</v>
      </c>
      <c r="J515" s="14">
        <f t="shared" si="58"/>
        <v>0</v>
      </c>
      <c r="K515" s="14">
        <f t="shared" si="59"/>
        <v>0</v>
      </c>
      <c r="L515" s="14">
        <f t="shared" si="60"/>
        <v>0</v>
      </c>
      <c r="M515" s="15" t="s">
        <v>1300</v>
      </c>
      <c r="N515" s="1" t="s">
        <v>1301</v>
      </c>
      <c r="O515" s="1" t="s">
        <v>52</v>
      </c>
      <c r="P515" s="1" t="s">
        <v>52</v>
      </c>
      <c r="Q515" s="1" t="s">
        <v>1273</v>
      </c>
      <c r="R515" s="1" t="s">
        <v>64</v>
      </c>
      <c r="S515" s="1" t="s">
        <v>65</v>
      </c>
      <c r="T515" s="1" t="s">
        <v>65</v>
      </c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1" t="s">
        <v>52</v>
      </c>
      <c r="AS515" s="1" t="s">
        <v>52</v>
      </c>
      <c r="AT515" s="2"/>
      <c r="AU515" s="1" t="s">
        <v>1302</v>
      </c>
      <c r="AV515" s="2">
        <v>292</v>
      </c>
    </row>
    <row r="516" spans="1:48" ht="30" customHeight="1">
      <c r="A516" s="15" t="s">
        <v>1303</v>
      </c>
      <c r="B516" s="15" t="s">
        <v>1304</v>
      </c>
      <c r="C516" s="15" t="s">
        <v>108</v>
      </c>
      <c r="D516" s="13">
        <v>20</v>
      </c>
      <c r="E516" s="14">
        <v>0</v>
      </c>
      <c r="F516" s="14">
        <f t="shared" si="56"/>
        <v>0</v>
      </c>
      <c r="G516" s="14">
        <v>0</v>
      </c>
      <c r="H516" s="14">
        <f t="shared" si="57"/>
        <v>0</v>
      </c>
      <c r="I516" s="14">
        <v>0</v>
      </c>
      <c r="J516" s="14">
        <f t="shared" si="58"/>
        <v>0</v>
      </c>
      <c r="K516" s="14">
        <f t="shared" si="59"/>
        <v>0</v>
      </c>
      <c r="L516" s="14">
        <f t="shared" si="60"/>
        <v>0</v>
      </c>
      <c r="M516" s="15" t="s">
        <v>1305</v>
      </c>
      <c r="N516" s="1" t="s">
        <v>1306</v>
      </c>
      <c r="O516" s="1" t="s">
        <v>52</v>
      </c>
      <c r="P516" s="1" t="s">
        <v>52</v>
      </c>
      <c r="Q516" s="1" t="s">
        <v>1273</v>
      </c>
      <c r="R516" s="1" t="s">
        <v>64</v>
      </c>
      <c r="S516" s="1" t="s">
        <v>65</v>
      </c>
      <c r="T516" s="1" t="s">
        <v>65</v>
      </c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1" t="s">
        <v>52</v>
      </c>
      <c r="AS516" s="1" t="s">
        <v>52</v>
      </c>
      <c r="AT516" s="2"/>
      <c r="AU516" s="1" t="s">
        <v>1307</v>
      </c>
      <c r="AV516" s="2">
        <v>293</v>
      </c>
    </row>
    <row r="517" spans="1:48" ht="30" customHeight="1">
      <c r="A517" s="15" t="s">
        <v>1303</v>
      </c>
      <c r="B517" s="15" t="s">
        <v>1308</v>
      </c>
      <c r="C517" s="15" t="s">
        <v>108</v>
      </c>
      <c r="D517" s="13">
        <v>247</v>
      </c>
      <c r="E517" s="14">
        <v>0</v>
      </c>
      <c r="F517" s="14">
        <f t="shared" si="56"/>
        <v>0</v>
      </c>
      <c r="G517" s="14">
        <v>0</v>
      </c>
      <c r="H517" s="14">
        <f t="shared" si="57"/>
        <v>0</v>
      </c>
      <c r="I517" s="14">
        <v>0</v>
      </c>
      <c r="J517" s="14">
        <f t="shared" si="58"/>
        <v>0</v>
      </c>
      <c r="K517" s="14">
        <f t="shared" si="59"/>
        <v>0</v>
      </c>
      <c r="L517" s="14">
        <f t="shared" si="60"/>
        <v>0</v>
      </c>
      <c r="M517" s="15" t="s">
        <v>1309</v>
      </c>
      <c r="N517" s="1" t="s">
        <v>1310</v>
      </c>
      <c r="O517" s="1" t="s">
        <v>52</v>
      </c>
      <c r="P517" s="1" t="s">
        <v>52</v>
      </c>
      <c r="Q517" s="1" t="s">
        <v>1273</v>
      </c>
      <c r="R517" s="1" t="s">
        <v>64</v>
      </c>
      <c r="S517" s="1" t="s">
        <v>65</v>
      </c>
      <c r="T517" s="1" t="s">
        <v>65</v>
      </c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1" t="s">
        <v>52</v>
      </c>
      <c r="AS517" s="1" t="s">
        <v>52</v>
      </c>
      <c r="AT517" s="2"/>
      <c r="AU517" s="1" t="s">
        <v>1311</v>
      </c>
      <c r="AV517" s="2">
        <v>294</v>
      </c>
    </row>
    <row r="518" spans="1:48" ht="30" customHeight="1">
      <c r="A518" s="15" t="s">
        <v>1312</v>
      </c>
      <c r="B518" s="15" t="s">
        <v>52</v>
      </c>
      <c r="C518" s="15" t="s">
        <v>108</v>
      </c>
      <c r="D518" s="13">
        <v>117</v>
      </c>
      <c r="E518" s="14">
        <v>0</v>
      </c>
      <c r="F518" s="14">
        <f t="shared" si="56"/>
        <v>0</v>
      </c>
      <c r="G518" s="14">
        <v>0</v>
      </c>
      <c r="H518" s="14">
        <f t="shared" si="57"/>
        <v>0</v>
      </c>
      <c r="I518" s="14">
        <v>0</v>
      </c>
      <c r="J518" s="14">
        <f t="shared" si="58"/>
        <v>0</v>
      </c>
      <c r="K518" s="14">
        <f t="shared" si="59"/>
        <v>0</v>
      </c>
      <c r="L518" s="14">
        <f t="shared" si="60"/>
        <v>0</v>
      </c>
      <c r="M518" s="15" t="s">
        <v>1313</v>
      </c>
      <c r="N518" s="1" t="s">
        <v>1314</v>
      </c>
      <c r="O518" s="1" t="s">
        <v>52</v>
      </c>
      <c r="P518" s="1" t="s">
        <v>52</v>
      </c>
      <c r="Q518" s="1" t="s">
        <v>1273</v>
      </c>
      <c r="R518" s="1" t="s">
        <v>64</v>
      </c>
      <c r="S518" s="1" t="s">
        <v>65</v>
      </c>
      <c r="T518" s="1" t="s">
        <v>65</v>
      </c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1" t="s">
        <v>52</v>
      </c>
      <c r="AS518" s="1" t="s">
        <v>52</v>
      </c>
      <c r="AT518" s="2"/>
      <c r="AU518" s="1" t="s">
        <v>1315</v>
      </c>
      <c r="AV518" s="2">
        <v>295</v>
      </c>
    </row>
    <row r="519" spans="1:48" ht="30" customHeight="1">
      <c r="A519" s="15" t="s">
        <v>1316</v>
      </c>
      <c r="B519" s="15" t="s">
        <v>52</v>
      </c>
      <c r="C519" s="15" t="s">
        <v>108</v>
      </c>
      <c r="D519" s="13">
        <v>247</v>
      </c>
      <c r="E519" s="14">
        <v>0</v>
      </c>
      <c r="F519" s="14">
        <f t="shared" si="56"/>
        <v>0</v>
      </c>
      <c r="G519" s="14">
        <v>0</v>
      </c>
      <c r="H519" s="14">
        <f t="shared" si="57"/>
        <v>0</v>
      </c>
      <c r="I519" s="14">
        <v>0</v>
      </c>
      <c r="J519" s="14">
        <f t="shared" si="58"/>
        <v>0</v>
      </c>
      <c r="K519" s="14">
        <f t="shared" si="59"/>
        <v>0</v>
      </c>
      <c r="L519" s="14">
        <f t="shared" si="60"/>
        <v>0</v>
      </c>
      <c r="M519" s="15" t="s">
        <v>1317</v>
      </c>
      <c r="N519" s="1" t="s">
        <v>1318</v>
      </c>
      <c r="O519" s="1" t="s">
        <v>52</v>
      </c>
      <c r="P519" s="1" t="s">
        <v>52</v>
      </c>
      <c r="Q519" s="1" t="s">
        <v>1273</v>
      </c>
      <c r="R519" s="1" t="s">
        <v>64</v>
      </c>
      <c r="S519" s="1" t="s">
        <v>65</v>
      </c>
      <c r="T519" s="1" t="s">
        <v>65</v>
      </c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1" t="s">
        <v>52</v>
      </c>
      <c r="AS519" s="1" t="s">
        <v>52</v>
      </c>
      <c r="AT519" s="2"/>
      <c r="AU519" s="1" t="s">
        <v>1319</v>
      </c>
      <c r="AV519" s="2">
        <v>572</v>
      </c>
    </row>
    <row r="520" spans="1:48" ht="30" customHeight="1">
      <c r="A520" s="15" t="s">
        <v>1320</v>
      </c>
      <c r="B520" s="15" t="s">
        <v>1321</v>
      </c>
      <c r="C520" s="15" t="s">
        <v>108</v>
      </c>
      <c r="D520" s="13">
        <v>146</v>
      </c>
      <c r="E520" s="14">
        <v>0</v>
      </c>
      <c r="F520" s="14">
        <f t="shared" si="56"/>
        <v>0</v>
      </c>
      <c r="G520" s="14">
        <v>0</v>
      </c>
      <c r="H520" s="14">
        <f t="shared" si="57"/>
        <v>0</v>
      </c>
      <c r="I520" s="14">
        <v>0</v>
      </c>
      <c r="J520" s="14">
        <f t="shared" si="58"/>
        <v>0</v>
      </c>
      <c r="K520" s="14">
        <f t="shared" si="59"/>
        <v>0</v>
      </c>
      <c r="L520" s="14">
        <f t="shared" si="60"/>
        <v>0</v>
      </c>
      <c r="M520" s="15" t="s">
        <v>52</v>
      </c>
      <c r="N520" s="1" t="s">
        <v>1322</v>
      </c>
      <c r="O520" s="1" t="s">
        <v>52</v>
      </c>
      <c r="P520" s="1" t="s">
        <v>52</v>
      </c>
      <c r="Q520" s="1" t="s">
        <v>1273</v>
      </c>
      <c r="R520" s="1" t="s">
        <v>65</v>
      </c>
      <c r="S520" s="1" t="s">
        <v>65</v>
      </c>
      <c r="T520" s="1" t="s">
        <v>64</v>
      </c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1" t="s">
        <v>52</v>
      </c>
      <c r="AS520" s="1" t="s">
        <v>52</v>
      </c>
      <c r="AT520" s="2"/>
      <c r="AU520" s="1" t="s">
        <v>1323</v>
      </c>
      <c r="AV520" s="2">
        <v>575</v>
      </c>
    </row>
    <row r="521" spans="1:48" ht="30" customHeight="1">
      <c r="A521" s="15" t="s">
        <v>1324</v>
      </c>
      <c r="B521" s="15" t="s">
        <v>52</v>
      </c>
      <c r="C521" s="15" t="s">
        <v>79</v>
      </c>
      <c r="D521" s="13">
        <v>490</v>
      </c>
      <c r="E521" s="14">
        <v>0</v>
      </c>
      <c r="F521" s="14">
        <f t="shared" si="56"/>
        <v>0</v>
      </c>
      <c r="G521" s="14">
        <v>0</v>
      </c>
      <c r="H521" s="14">
        <f t="shared" si="57"/>
        <v>0</v>
      </c>
      <c r="I521" s="14">
        <v>0</v>
      </c>
      <c r="J521" s="14">
        <f t="shared" si="58"/>
        <v>0</v>
      </c>
      <c r="K521" s="14">
        <f t="shared" si="59"/>
        <v>0</v>
      </c>
      <c r="L521" s="14">
        <f t="shared" si="60"/>
        <v>0</v>
      </c>
      <c r="M521" s="15" t="s">
        <v>1325</v>
      </c>
      <c r="N521" s="1" t="s">
        <v>1326</v>
      </c>
      <c r="O521" s="1" t="s">
        <v>52</v>
      </c>
      <c r="P521" s="1" t="s">
        <v>52</v>
      </c>
      <c r="Q521" s="1" t="s">
        <v>1273</v>
      </c>
      <c r="R521" s="1" t="s">
        <v>64</v>
      </c>
      <c r="S521" s="1" t="s">
        <v>65</v>
      </c>
      <c r="T521" s="1" t="s">
        <v>65</v>
      </c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1" t="s">
        <v>52</v>
      </c>
      <c r="AS521" s="1" t="s">
        <v>52</v>
      </c>
      <c r="AT521" s="2"/>
      <c r="AU521" s="1" t="s">
        <v>1327</v>
      </c>
      <c r="AV521" s="2">
        <v>573</v>
      </c>
    </row>
    <row r="522" spans="1:48" ht="30" customHeight="1">
      <c r="A522" s="15" t="s">
        <v>1328</v>
      </c>
      <c r="B522" s="15" t="s">
        <v>52</v>
      </c>
      <c r="C522" s="15" t="s">
        <v>79</v>
      </c>
      <c r="D522" s="13">
        <v>34</v>
      </c>
      <c r="E522" s="14">
        <v>0</v>
      </c>
      <c r="F522" s="14">
        <f t="shared" si="56"/>
        <v>0</v>
      </c>
      <c r="G522" s="14">
        <v>0</v>
      </c>
      <c r="H522" s="14">
        <f t="shared" si="57"/>
        <v>0</v>
      </c>
      <c r="I522" s="14">
        <v>0</v>
      </c>
      <c r="J522" s="14">
        <f t="shared" si="58"/>
        <v>0</v>
      </c>
      <c r="K522" s="14">
        <f t="shared" si="59"/>
        <v>0</v>
      </c>
      <c r="L522" s="14">
        <f t="shared" si="60"/>
        <v>0</v>
      </c>
      <c r="M522" s="15" t="s">
        <v>1329</v>
      </c>
      <c r="N522" s="1" t="s">
        <v>1330</v>
      </c>
      <c r="O522" s="1" t="s">
        <v>52</v>
      </c>
      <c r="P522" s="1" t="s">
        <v>52</v>
      </c>
      <c r="Q522" s="1" t="s">
        <v>1273</v>
      </c>
      <c r="R522" s="1" t="s">
        <v>64</v>
      </c>
      <c r="S522" s="1" t="s">
        <v>65</v>
      </c>
      <c r="T522" s="1" t="s">
        <v>65</v>
      </c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1" t="s">
        <v>52</v>
      </c>
      <c r="AS522" s="1" t="s">
        <v>52</v>
      </c>
      <c r="AT522" s="2"/>
      <c r="AU522" s="1" t="s">
        <v>1331</v>
      </c>
      <c r="AV522" s="2">
        <v>574</v>
      </c>
    </row>
    <row r="523" spans="1:48" ht="30" customHeight="1">
      <c r="A523" s="13"/>
      <c r="B523" s="13"/>
      <c r="C523" s="13"/>
      <c r="D523" s="13"/>
      <c r="E523" s="14"/>
      <c r="F523" s="14"/>
      <c r="G523" s="14"/>
      <c r="H523" s="14"/>
      <c r="I523" s="14"/>
      <c r="J523" s="14"/>
      <c r="K523" s="14"/>
      <c r="L523" s="14"/>
      <c r="M523" s="13"/>
    </row>
    <row r="524" spans="1:48" ht="30" customHeight="1">
      <c r="A524" s="13"/>
      <c r="B524" s="13"/>
      <c r="C524" s="13"/>
      <c r="D524" s="13"/>
      <c r="E524" s="14"/>
      <c r="F524" s="14"/>
      <c r="G524" s="14"/>
      <c r="H524" s="14"/>
      <c r="I524" s="14"/>
      <c r="J524" s="14"/>
      <c r="K524" s="14"/>
      <c r="L524" s="14"/>
      <c r="M524" s="13"/>
    </row>
    <row r="525" spans="1:48" ht="30" customHeight="1">
      <c r="A525" s="13"/>
      <c r="B525" s="13"/>
      <c r="C525" s="13"/>
      <c r="D525" s="13"/>
      <c r="E525" s="14"/>
      <c r="F525" s="14"/>
      <c r="G525" s="14"/>
      <c r="H525" s="14"/>
      <c r="I525" s="14"/>
      <c r="J525" s="14"/>
      <c r="K525" s="14"/>
      <c r="L525" s="14"/>
      <c r="M525" s="13"/>
    </row>
    <row r="526" spans="1:48" ht="30" customHeight="1">
      <c r="A526" s="13"/>
      <c r="B526" s="13"/>
      <c r="C526" s="13"/>
      <c r="D526" s="13"/>
      <c r="E526" s="14"/>
      <c r="F526" s="14"/>
      <c r="G526" s="14"/>
      <c r="H526" s="14"/>
      <c r="I526" s="14"/>
      <c r="J526" s="14"/>
      <c r="K526" s="14"/>
      <c r="L526" s="14"/>
      <c r="M526" s="13"/>
    </row>
    <row r="527" spans="1:48" ht="30" customHeight="1">
      <c r="A527" s="13"/>
      <c r="B527" s="13"/>
      <c r="C527" s="13"/>
      <c r="D527" s="13"/>
      <c r="E527" s="14"/>
      <c r="F527" s="14"/>
      <c r="G527" s="14"/>
      <c r="H527" s="14"/>
      <c r="I527" s="14"/>
      <c r="J527" s="14"/>
      <c r="K527" s="14"/>
      <c r="L527" s="14"/>
      <c r="M527" s="13"/>
    </row>
    <row r="528" spans="1:48" ht="30" customHeight="1">
      <c r="A528" s="13"/>
      <c r="B528" s="13"/>
      <c r="C528" s="13"/>
      <c r="D528" s="13"/>
      <c r="E528" s="14"/>
      <c r="F528" s="14"/>
      <c r="G528" s="14"/>
      <c r="H528" s="14"/>
      <c r="I528" s="14"/>
      <c r="J528" s="14"/>
      <c r="K528" s="14"/>
      <c r="L528" s="14"/>
      <c r="M528" s="13"/>
    </row>
    <row r="529" spans="1:48" ht="30" customHeight="1">
      <c r="A529" s="13"/>
      <c r="B529" s="13"/>
      <c r="C529" s="13"/>
      <c r="D529" s="13"/>
      <c r="E529" s="14"/>
      <c r="F529" s="14"/>
      <c r="G529" s="14"/>
      <c r="H529" s="14"/>
      <c r="I529" s="14"/>
      <c r="J529" s="14"/>
      <c r="K529" s="14"/>
      <c r="L529" s="14"/>
      <c r="M529" s="13"/>
    </row>
    <row r="530" spans="1:48" ht="30" customHeight="1">
      <c r="A530" s="13"/>
      <c r="B530" s="13"/>
      <c r="C530" s="13"/>
      <c r="D530" s="13"/>
      <c r="E530" s="14"/>
      <c r="F530" s="14"/>
      <c r="G530" s="14"/>
      <c r="H530" s="14"/>
      <c r="I530" s="14"/>
      <c r="J530" s="14"/>
      <c r="K530" s="14"/>
      <c r="L530" s="14"/>
      <c r="M530" s="13"/>
    </row>
    <row r="531" spans="1:48" ht="30" customHeight="1">
      <c r="A531" s="15" t="s">
        <v>95</v>
      </c>
      <c r="B531" s="13"/>
      <c r="C531" s="13"/>
      <c r="D531" s="13"/>
      <c r="E531" s="14"/>
      <c r="F531" s="14">
        <f>SUMIF(AR509:AR530,"",F509:F530)</f>
        <v>0</v>
      </c>
      <c r="G531" s="14"/>
      <c r="H531" s="14">
        <f>SUMIF(AR509:AR530,"",H509:H530)</f>
        <v>0</v>
      </c>
      <c r="I531" s="14"/>
      <c r="J531" s="14">
        <f>SUMIF(AR509:AR530,"",J509:J530)</f>
        <v>0</v>
      </c>
      <c r="K531" s="14"/>
      <c r="L531" s="14">
        <f>SUMIF(AR509:AR530,"",L509:L530)</f>
        <v>0</v>
      </c>
      <c r="M531" s="13"/>
      <c r="N531" t="s">
        <v>96</v>
      </c>
    </row>
    <row r="532" spans="1:48" ht="30" customHeight="1">
      <c r="A532" s="15" t="s">
        <v>1332</v>
      </c>
      <c r="B532" s="15" t="s">
        <v>166</v>
      </c>
      <c r="C532" s="13"/>
      <c r="D532" s="13"/>
      <c r="E532" s="14"/>
      <c r="F532" s="14"/>
      <c r="G532" s="14"/>
      <c r="H532" s="14"/>
      <c r="I532" s="14"/>
      <c r="J532" s="14"/>
      <c r="K532" s="14"/>
      <c r="L532" s="14"/>
      <c r="M532" s="13"/>
      <c r="N532" s="2"/>
      <c r="O532" s="2"/>
      <c r="P532" s="2"/>
      <c r="Q532" s="1" t="s">
        <v>1333</v>
      </c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</row>
    <row r="533" spans="1:48" ht="30" customHeight="1">
      <c r="A533" s="15" t="s">
        <v>1334</v>
      </c>
      <c r="B533" s="15" t="s">
        <v>1335</v>
      </c>
      <c r="C533" s="15" t="s">
        <v>73</v>
      </c>
      <c r="D533" s="13">
        <v>1</v>
      </c>
      <c r="E533" s="14">
        <v>0</v>
      </c>
      <c r="F533" s="14">
        <f t="shared" ref="F533:F564" si="61">TRUNC(E533*D533, 0)</f>
        <v>0</v>
      </c>
      <c r="G533" s="14">
        <v>0</v>
      </c>
      <c r="H533" s="14">
        <f t="shared" ref="H533:H564" si="62">TRUNC(G533*D533, 0)</f>
        <v>0</v>
      </c>
      <c r="I533" s="14">
        <v>0</v>
      </c>
      <c r="J533" s="14">
        <f t="shared" ref="J533:J564" si="63">TRUNC(I533*D533, 0)</f>
        <v>0</v>
      </c>
      <c r="K533" s="14">
        <f t="shared" ref="K533:K564" si="64">TRUNC(E533+G533+I533, 0)</f>
        <v>0</v>
      </c>
      <c r="L533" s="14">
        <f t="shared" ref="L533:L564" si="65">TRUNC(F533+H533+J533, 0)</f>
        <v>0</v>
      </c>
      <c r="M533" s="15" t="s">
        <v>1336</v>
      </c>
      <c r="N533" s="1" t="s">
        <v>1337</v>
      </c>
      <c r="O533" s="1" t="s">
        <v>52</v>
      </c>
      <c r="P533" s="1" t="s">
        <v>52</v>
      </c>
      <c r="Q533" s="1" t="s">
        <v>1333</v>
      </c>
      <c r="R533" s="1" t="s">
        <v>64</v>
      </c>
      <c r="S533" s="1" t="s">
        <v>65</v>
      </c>
      <c r="T533" s="1" t="s">
        <v>65</v>
      </c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1" t="s">
        <v>52</v>
      </c>
      <c r="AS533" s="1" t="s">
        <v>52</v>
      </c>
      <c r="AT533" s="2"/>
      <c r="AU533" s="1" t="s">
        <v>1338</v>
      </c>
      <c r="AV533" s="2">
        <v>330</v>
      </c>
    </row>
    <row r="534" spans="1:48" ht="30" customHeight="1">
      <c r="A534" s="15" t="s">
        <v>1339</v>
      </c>
      <c r="B534" s="15" t="s">
        <v>1340</v>
      </c>
      <c r="C534" s="15" t="s">
        <v>73</v>
      </c>
      <c r="D534" s="13">
        <v>2</v>
      </c>
      <c r="E534" s="14">
        <v>0</v>
      </c>
      <c r="F534" s="14">
        <f t="shared" si="61"/>
        <v>0</v>
      </c>
      <c r="G534" s="14">
        <v>0</v>
      </c>
      <c r="H534" s="14">
        <f t="shared" si="62"/>
        <v>0</v>
      </c>
      <c r="I534" s="14">
        <v>0</v>
      </c>
      <c r="J534" s="14">
        <f t="shared" si="63"/>
        <v>0</v>
      </c>
      <c r="K534" s="14">
        <f t="shared" si="64"/>
        <v>0</v>
      </c>
      <c r="L534" s="14">
        <f t="shared" si="65"/>
        <v>0</v>
      </c>
      <c r="M534" s="15" t="s">
        <v>1341</v>
      </c>
      <c r="N534" s="1" t="s">
        <v>1342</v>
      </c>
      <c r="O534" s="1" t="s">
        <v>52</v>
      </c>
      <c r="P534" s="1" t="s">
        <v>52</v>
      </c>
      <c r="Q534" s="1" t="s">
        <v>1333</v>
      </c>
      <c r="R534" s="1" t="s">
        <v>64</v>
      </c>
      <c r="S534" s="1" t="s">
        <v>65</v>
      </c>
      <c r="T534" s="1" t="s">
        <v>65</v>
      </c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1" t="s">
        <v>52</v>
      </c>
      <c r="AS534" s="1" t="s">
        <v>52</v>
      </c>
      <c r="AT534" s="2"/>
      <c r="AU534" s="1" t="s">
        <v>1343</v>
      </c>
      <c r="AV534" s="2">
        <v>331</v>
      </c>
    </row>
    <row r="535" spans="1:48" ht="30" customHeight="1">
      <c r="A535" s="15" t="s">
        <v>1344</v>
      </c>
      <c r="B535" s="15" t="s">
        <v>1345</v>
      </c>
      <c r="C535" s="15" t="s">
        <v>73</v>
      </c>
      <c r="D535" s="13">
        <v>7</v>
      </c>
      <c r="E535" s="14">
        <v>0</v>
      </c>
      <c r="F535" s="14">
        <f t="shared" si="61"/>
        <v>0</v>
      </c>
      <c r="G535" s="14">
        <v>0</v>
      </c>
      <c r="H535" s="14">
        <f t="shared" si="62"/>
        <v>0</v>
      </c>
      <c r="I535" s="14">
        <v>0</v>
      </c>
      <c r="J535" s="14">
        <f t="shared" si="63"/>
        <v>0</v>
      </c>
      <c r="K535" s="14">
        <f t="shared" si="64"/>
        <v>0</v>
      </c>
      <c r="L535" s="14">
        <f t="shared" si="65"/>
        <v>0</v>
      </c>
      <c r="M535" s="15" t="s">
        <v>1346</v>
      </c>
      <c r="N535" s="1" t="s">
        <v>1347</v>
      </c>
      <c r="O535" s="1" t="s">
        <v>52</v>
      </c>
      <c r="P535" s="1" t="s">
        <v>52</v>
      </c>
      <c r="Q535" s="1" t="s">
        <v>1333</v>
      </c>
      <c r="R535" s="1" t="s">
        <v>64</v>
      </c>
      <c r="S535" s="1" t="s">
        <v>65</v>
      </c>
      <c r="T535" s="1" t="s">
        <v>65</v>
      </c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1" t="s">
        <v>52</v>
      </c>
      <c r="AS535" s="1" t="s">
        <v>52</v>
      </c>
      <c r="AT535" s="2"/>
      <c r="AU535" s="1" t="s">
        <v>1348</v>
      </c>
      <c r="AV535" s="2">
        <v>332</v>
      </c>
    </row>
    <row r="536" spans="1:48" ht="30" customHeight="1">
      <c r="A536" s="15" t="s">
        <v>1349</v>
      </c>
      <c r="B536" s="15" t="s">
        <v>1350</v>
      </c>
      <c r="C536" s="15" t="s">
        <v>73</v>
      </c>
      <c r="D536" s="13">
        <v>1</v>
      </c>
      <c r="E536" s="14">
        <v>0</v>
      </c>
      <c r="F536" s="14">
        <f t="shared" si="61"/>
        <v>0</v>
      </c>
      <c r="G536" s="14">
        <v>0</v>
      </c>
      <c r="H536" s="14">
        <f t="shared" si="62"/>
        <v>0</v>
      </c>
      <c r="I536" s="14">
        <v>0</v>
      </c>
      <c r="J536" s="14">
        <f t="shared" si="63"/>
        <v>0</v>
      </c>
      <c r="K536" s="14">
        <f t="shared" si="64"/>
        <v>0</v>
      </c>
      <c r="L536" s="14">
        <f t="shared" si="65"/>
        <v>0</v>
      </c>
      <c r="M536" s="15" t="s">
        <v>1351</v>
      </c>
      <c r="N536" s="1" t="s">
        <v>1352</v>
      </c>
      <c r="O536" s="1" t="s">
        <v>52</v>
      </c>
      <c r="P536" s="1" t="s">
        <v>52</v>
      </c>
      <c r="Q536" s="1" t="s">
        <v>1333</v>
      </c>
      <c r="R536" s="1" t="s">
        <v>64</v>
      </c>
      <c r="S536" s="1" t="s">
        <v>65</v>
      </c>
      <c r="T536" s="1" t="s">
        <v>65</v>
      </c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1" t="s">
        <v>52</v>
      </c>
      <c r="AS536" s="1" t="s">
        <v>52</v>
      </c>
      <c r="AT536" s="2"/>
      <c r="AU536" s="1" t="s">
        <v>1353</v>
      </c>
      <c r="AV536" s="2">
        <v>333</v>
      </c>
    </row>
    <row r="537" spans="1:48" ht="30" customHeight="1">
      <c r="A537" s="15" t="s">
        <v>1354</v>
      </c>
      <c r="B537" s="15" t="s">
        <v>1355</v>
      </c>
      <c r="C537" s="15" t="s">
        <v>73</v>
      </c>
      <c r="D537" s="13">
        <v>1</v>
      </c>
      <c r="E537" s="14">
        <v>0</v>
      </c>
      <c r="F537" s="14">
        <f t="shared" si="61"/>
        <v>0</v>
      </c>
      <c r="G537" s="14">
        <v>0</v>
      </c>
      <c r="H537" s="14">
        <f t="shared" si="62"/>
        <v>0</v>
      </c>
      <c r="I537" s="14">
        <v>0</v>
      </c>
      <c r="J537" s="14">
        <f t="shared" si="63"/>
        <v>0</v>
      </c>
      <c r="K537" s="14">
        <f t="shared" si="64"/>
        <v>0</v>
      </c>
      <c r="L537" s="14">
        <f t="shared" si="65"/>
        <v>0</v>
      </c>
      <c r="M537" s="15" t="s">
        <v>1356</v>
      </c>
      <c r="N537" s="1" t="s">
        <v>1357</v>
      </c>
      <c r="O537" s="1" t="s">
        <v>52</v>
      </c>
      <c r="P537" s="1" t="s">
        <v>52</v>
      </c>
      <c r="Q537" s="1" t="s">
        <v>1333</v>
      </c>
      <c r="R537" s="1" t="s">
        <v>64</v>
      </c>
      <c r="S537" s="1" t="s">
        <v>65</v>
      </c>
      <c r="T537" s="1" t="s">
        <v>65</v>
      </c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1" t="s">
        <v>52</v>
      </c>
      <c r="AS537" s="1" t="s">
        <v>52</v>
      </c>
      <c r="AT537" s="2"/>
      <c r="AU537" s="1" t="s">
        <v>1358</v>
      </c>
      <c r="AV537" s="2">
        <v>334</v>
      </c>
    </row>
    <row r="538" spans="1:48" ht="30" customHeight="1">
      <c r="A538" s="15" t="s">
        <v>1359</v>
      </c>
      <c r="B538" s="15" t="s">
        <v>1360</v>
      </c>
      <c r="C538" s="15" t="s">
        <v>73</v>
      </c>
      <c r="D538" s="13">
        <v>5</v>
      </c>
      <c r="E538" s="14">
        <v>0</v>
      </c>
      <c r="F538" s="14">
        <f t="shared" si="61"/>
        <v>0</v>
      </c>
      <c r="G538" s="14">
        <v>0</v>
      </c>
      <c r="H538" s="14">
        <f t="shared" si="62"/>
        <v>0</v>
      </c>
      <c r="I538" s="14">
        <v>0</v>
      </c>
      <c r="J538" s="14">
        <f t="shared" si="63"/>
        <v>0</v>
      </c>
      <c r="K538" s="14">
        <f t="shared" si="64"/>
        <v>0</v>
      </c>
      <c r="L538" s="14">
        <f t="shared" si="65"/>
        <v>0</v>
      </c>
      <c r="M538" s="15" t="s">
        <v>1361</v>
      </c>
      <c r="N538" s="1" t="s">
        <v>1362</v>
      </c>
      <c r="O538" s="1" t="s">
        <v>52</v>
      </c>
      <c r="P538" s="1" t="s">
        <v>52</v>
      </c>
      <c r="Q538" s="1" t="s">
        <v>1333</v>
      </c>
      <c r="R538" s="1" t="s">
        <v>64</v>
      </c>
      <c r="S538" s="1" t="s">
        <v>65</v>
      </c>
      <c r="T538" s="1" t="s">
        <v>65</v>
      </c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1" t="s">
        <v>52</v>
      </c>
      <c r="AS538" s="1" t="s">
        <v>52</v>
      </c>
      <c r="AT538" s="2"/>
      <c r="AU538" s="1" t="s">
        <v>1363</v>
      </c>
      <c r="AV538" s="2">
        <v>335</v>
      </c>
    </row>
    <row r="539" spans="1:48" ht="30" customHeight="1">
      <c r="A539" s="15" t="s">
        <v>1364</v>
      </c>
      <c r="B539" s="15" t="s">
        <v>1365</v>
      </c>
      <c r="C539" s="15" t="s">
        <v>73</v>
      </c>
      <c r="D539" s="13">
        <v>1</v>
      </c>
      <c r="E539" s="14">
        <v>0</v>
      </c>
      <c r="F539" s="14">
        <f t="shared" si="61"/>
        <v>0</v>
      </c>
      <c r="G539" s="14">
        <v>0</v>
      </c>
      <c r="H539" s="14">
        <f t="shared" si="62"/>
        <v>0</v>
      </c>
      <c r="I539" s="14">
        <v>0</v>
      </c>
      <c r="J539" s="14">
        <f t="shared" si="63"/>
        <v>0</v>
      </c>
      <c r="K539" s="14">
        <f t="shared" si="64"/>
        <v>0</v>
      </c>
      <c r="L539" s="14">
        <f t="shared" si="65"/>
        <v>0</v>
      </c>
      <c r="M539" s="15" t="s">
        <v>1366</v>
      </c>
      <c r="N539" s="1" t="s">
        <v>1367</v>
      </c>
      <c r="O539" s="1" t="s">
        <v>52</v>
      </c>
      <c r="P539" s="1" t="s">
        <v>52</v>
      </c>
      <c r="Q539" s="1" t="s">
        <v>1333</v>
      </c>
      <c r="R539" s="1" t="s">
        <v>64</v>
      </c>
      <c r="S539" s="1" t="s">
        <v>65</v>
      </c>
      <c r="T539" s="1" t="s">
        <v>65</v>
      </c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1" t="s">
        <v>52</v>
      </c>
      <c r="AS539" s="1" t="s">
        <v>52</v>
      </c>
      <c r="AT539" s="2"/>
      <c r="AU539" s="1" t="s">
        <v>1368</v>
      </c>
      <c r="AV539" s="2">
        <v>336</v>
      </c>
    </row>
    <row r="540" spans="1:48" ht="30" customHeight="1">
      <c r="A540" s="15" t="s">
        <v>1369</v>
      </c>
      <c r="B540" s="15" t="s">
        <v>1370</v>
      </c>
      <c r="C540" s="15" t="s">
        <v>73</v>
      </c>
      <c r="D540" s="13">
        <v>2</v>
      </c>
      <c r="E540" s="14">
        <v>0</v>
      </c>
      <c r="F540" s="14">
        <f t="shared" si="61"/>
        <v>0</v>
      </c>
      <c r="G540" s="14">
        <v>0</v>
      </c>
      <c r="H540" s="14">
        <f t="shared" si="62"/>
        <v>0</v>
      </c>
      <c r="I540" s="14">
        <v>0</v>
      </c>
      <c r="J540" s="14">
        <f t="shared" si="63"/>
        <v>0</v>
      </c>
      <c r="K540" s="14">
        <f t="shared" si="64"/>
        <v>0</v>
      </c>
      <c r="L540" s="14">
        <f t="shared" si="65"/>
        <v>0</v>
      </c>
      <c r="M540" s="15" t="s">
        <v>1371</v>
      </c>
      <c r="N540" s="1" t="s">
        <v>1372</v>
      </c>
      <c r="O540" s="1" t="s">
        <v>52</v>
      </c>
      <c r="P540" s="1" t="s">
        <v>52</v>
      </c>
      <c r="Q540" s="1" t="s">
        <v>1333</v>
      </c>
      <c r="R540" s="1" t="s">
        <v>64</v>
      </c>
      <c r="S540" s="1" t="s">
        <v>65</v>
      </c>
      <c r="T540" s="1" t="s">
        <v>65</v>
      </c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1" t="s">
        <v>52</v>
      </c>
      <c r="AS540" s="1" t="s">
        <v>52</v>
      </c>
      <c r="AT540" s="2"/>
      <c r="AU540" s="1" t="s">
        <v>1373</v>
      </c>
      <c r="AV540" s="2">
        <v>337</v>
      </c>
    </row>
    <row r="541" spans="1:48" ht="30" customHeight="1">
      <c r="A541" s="15" t="s">
        <v>1374</v>
      </c>
      <c r="B541" s="15" t="s">
        <v>1375</v>
      </c>
      <c r="C541" s="15" t="s">
        <v>73</v>
      </c>
      <c r="D541" s="13">
        <v>3</v>
      </c>
      <c r="E541" s="14">
        <v>0</v>
      </c>
      <c r="F541" s="14">
        <f t="shared" si="61"/>
        <v>0</v>
      </c>
      <c r="G541" s="14">
        <v>0</v>
      </c>
      <c r="H541" s="14">
        <f t="shared" si="62"/>
        <v>0</v>
      </c>
      <c r="I541" s="14">
        <v>0</v>
      </c>
      <c r="J541" s="14">
        <f t="shared" si="63"/>
        <v>0</v>
      </c>
      <c r="K541" s="14">
        <f t="shared" si="64"/>
        <v>0</v>
      </c>
      <c r="L541" s="14">
        <f t="shared" si="65"/>
        <v>0</v>
      </c>
      <c r="M541" s="15" t="s">
        <v>1376</v>
      </c>
      <c r="N541" s="1" t="s">
        <v>1377</v>
      </c>
      <c r="O541" s="1" t="s">
        <v>52</v>
      </c>
      <c r="P541" s="1" t="s">
        <v>52</v>
      </c>
      <c r="Q541" s="1" t="s">
        <v>1333</v>
      </c>
      <c r="R541" s="1" t="s">
        <v>64</v>
      </c>
      <c r="S541" s="1" t="s">
        <v>65</v>
      </c>
      <c r="T541" s="1" t="s">
        <v>65</v>
      </c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1" t="s">
        <v>52</v>
      </c>
      <c r="AS541" s="1" t="s">
        <v>52</v>
      </c>
      <c r="AT541" s="2"/>
      <c r="AU541" s="1" t="s">
        <v>1378</v>
      </c>
      <c r="AV541" s="2">
        <v>340</v>
      </c>
    </row>
    <row r="542" spans="1:48" ht="30" customHeight="1">
      <c r="A542" s="15" t="s">
        <v>1379</v>
      </c>
      <c r="B542" s="15" t="s">
        <v>1380</v>
      </c>
      <c r="C542" s="15" t="s">
        <v>73</v>
      </c>
      <c r="D542" s="13">
        <v>4</v>
      </c>
      <c r="E542" s="14">
        <v>0</v>
      </c>
      <c r="F542" s="14">
        <f t="shared" si="61"/>
        <v>0</v>
      </c>
      <c r="G542" s="14">
        <v>0</v>
      </c>
      <c r="H542" s="14">
        <f t="shared" si="62"/>
        <v>0</v>
      </c>
      <c r="I542" s="14">
        <v>0</v>
      </c>
      <c r="J542" s="14">
        <f t="shared" si="63"/>
        <v>0</v>
      </c>
      <c r="K542" s="14">
        <f t="shared" si="64"/>
        <v>0</v>
      </c>
      <c r="L542" s="14">
        <f t="shared" si="65"/>
        <v>0</v>
      </c>
      <c r="M542" s="15" t="s">
        <v>1381</v>
      </c>
      <c r="N542" s="1" t="s">
        <v>1382</v>
      </c>
      <c r="O542" s="1" t="s">
        <v>52</v>
      </c>
      <c r="P542" s="1" t="s">
        <v>52</v>
      </c>
      <c r="Q542" s="1" t="s">
        <v>1333</v>
      </c>
      <c r="R542" s="1" t="s">
        <v>64</v>
      </c>
      <c r="S542" s="1" t="s">
        <v>65</v>
      </c>
      <c r="T542" s="1" t="s">
        <v>65</v>
      </c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1" t="s">
        <v>52</v>
      </c>
      <c r="AS542" s="1" t="s">
        <v>52</v>
      </c>
      <c r="AT542" s="2"/>
      <c r="AU542" s="1" t="s">
        <v>1383</v>
      </c>
      <c r="AV542" s="2">
        <v>341</v>
      </c>
    </row>
    <row r="543" spans="1:48" ht="30" customHeight="1">
      <c r="A543" s="15" t="s">
        <v>1384</v>
      </c>
      <c r="B543" s="15" t="s">
        <v>1385</v>
      </c>
      <c r="C543" s="15" t="s">
        <v>73</v>
      </c>
      <c r="D543" s="13">
        <v>5</v>
      </c>
      <c r="E543" s="14">
        <v>0</v>
      </c>
      <c r="F543" s="14">
        <f t="shared" si="61"/>
        <v>0</v>
      </c>
      <c r="G543" s="14">
        <v>0</v>
      </c>
      <c r="H543" s="14">
        <f t="shared" si="62"/>
        <v>0</v>
      </c>
      <c r="I543" s="14">
        <v>0</v>
      </c>
      <c r="J543" s="14">
        <f t="shared" si="63"/>
        <v>0</v>
      </c>
      <c r="K543" s="14">
        <f t="shared" si="64"/>
        <v>0</v>
      </c>
      <c r="L543" s="14">
        <f t="shared" si="65"/>
        <v>0</v>
      </c>
      <c r="M543" s="15" t="s">
        <v>1386</v>
      </c>
      <c r="N543" s="1" t="s">
        <v>1387</v>
      </c>
      <c r="O543" s="1" t="s">
        <v>52</v>
      </c>
      <c r="P543" s="1" t="s">
        <v>52</v>
      </c>
      <c r="Q543" s="1" t="s">
        <v>1333</v>
      </c>
      <c r="R543" s="1" t="s">
        <v>64</v>
      </c>
      <c r="S543" s="1" t="s">
        <v>65</v>
      </c>
      <c r="T543" s="1" t="s">
        <v>65</v>
      </c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1" t="s">
        <v>52</v>
      </c>
      <c r="AS543" s="1" t="s">
        <v>52</v>
      </c>
      <c r="AT543" s="2"/>
      <c r="AU543" s="1" t="s">
        <v>1388</v>
      </c>
      <c r="AV543" s="2">
        <v>342</v>
      </c>
    </row>
    <row r="544" spans="1:48" ht="30" customHeight="1">
      <c r="A544" s="15" t="s">
        <v>1389</v>
      </c>
      <c r="B544" s="15" t="s">
        <v>1390</v>
      </c>
      <c r="C544" s="15" t="s">
        <v>73</v>
      </c>
      <c r="D544" s="13">
        <v>1</v>
      </c>
      <c r="E544" s="14">
        <v>0</v>
      </c>
      <c r="F544" s="14">
        <f t="shared" si="61"/>
        <v>0</v>
      </c>
      <c r="G544" s="14">
        <v>0</v>
      </c>
      <c r="H544" s="14">
        <f t="shared" si="62"/>
        <v>0</v>
      </c>
      <c r="I544" s="14">
        <v>0</v>
      </c>
      <c r="J544" s="14">
        <f t="shared" si="63"/>
        <v>0</v>
      </c>
      <c r="K544" s="14">
        <f t="shared" si="64"/>
        <v>0</v>
      </c>
      <c r="L544" s="14">
        <f t="shared" si="65"/>
        <v>0</v>
      </c>
      <c r="M544" s="15" t="s">
        <v>1391</v>
      </c>
      <c r="N544" s="1" t="s">
        <v>1392</v>
      </c>
      <c r="O544" s="1" t="s">
        <v>52</v>
      </c>
      <c r="P544" s="1" t="s">
        <v>52</v>
      </c>
      <c r="Q544" s="1" t="s">
        <v>1333</v>
      </c>
      <c r="R544" s="1" t="s">
        <v>64</v>
      </c>
      <c r="S544" s="1" t="s">
        <v>65</v>
      </c>
      <c r="T544" s="1" t="s">
        <v>65</v>
      </c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1" t="s">
        <v>52</v>
      </c>
      <c r="AS544" s="1" t="s">
        <v>52</v>
      </c>
      <c r="AT544" s="2"/>
      <c r="AU544" s="1" t="s">
        <v>1393</v>
      </c>
      <c r="AV544" s="2">
        <v>343</v>
      </c>
    </row>
    <row r="545" spans="1:48" ht="30" customHeight="1">
      <c r="A545" s="15" t="s">
        <v>1394</v>
      </c>
      <c r="B545" s="15" t="s">
        <v>1395</v>
      </c>
      <c r="C545" s="15" t="s">
        <v>73</v>
      </c>
      <c r="D545" s="13">
        <v>1</v>
      </c>
      <c r="E545" s="14">
        <v>0</v>
      </c>
      <c r="F545" s="14">
        <f t="shared" si="61"/>
        <v>0</v>
      </c>
      <c r="G545" s="14">
        <v>0</v>
      </c>
      <c r="H545" s="14">
        <f t="shared" si="62"/>
        <v>0</v>
      </c>
      <c r="I545" s="14">
        <v>0</v>
      </c>
      <c r="J545" s="14">
        <f t="shared" si="63"/>
        <v>0</v>
      </c>
      <c r="K545" s="14">
        <f t="shared" si="64"/>
        <v>0</v>
      </c>
      <c r="L545" s="14">
        <f t="shared" si="65"/>
        <v>0</v>
      </c>
      <c r="M545" s="15" t="s">
        <v>1396</v>
      </c>
      <c r="N545" s="1" t="s">
        <v>1397</v>
      </c>
      <c r="O545" s="1" t="s">
        <v>52</v>
      </c>
      <c r="P545" s="1" t="s">
        <v>52</v>
      </c>
      <c r="Q545" s="1" t="s">
        <v>1333</v>
      </c>
      <c r="R545" s="1" t="s">
        <v>64</v>
      </c>
      <c r="S545" s="1" t="s">
        <v>65</v>
      </c>
      <c r="T545" s="1" t="s">
        <v>65</v>
      </c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1" t="s">
        <v>52</v>
      </c>
      <c r="AS545" s="1" t="s">
        <v>52</v>
      </c>
      <c r="AT545" s="2"/>
      <c r="AU545" s="1" t="s">
        <v>1398</v>
      </c>
      <c r="AV545" s="2">
        <v>344</v>
      </c>
    </row>
    <row r="546" spans="1:48" ht="30" customHeight="1">
      <c r="A546" s="15" t="s">
        <v>1399</v>
      </c>
      <c r="B546" s="15" t="s">
        <v>1400</v>
      </c>
      <c r="C546" s="15" t="s">
        <v>73</v>
      </c>
      <c r="D546" s="13">
        <v>1</v>
      </c>
      <c r="E546" s="14">
        <v>0</v>
      </c>
      <c r="F546" s="14">
        <f t="shared" si="61"/>
        <v>0</v>
      </c>
      <c r="G546" s="14">
        <v>0</v>
      </c>
      <c r="H546" s="14">
        <f t="shared" si="62"/>
        <v>0</v>
      </c>
      <c r="I546" s="14">
        <v>0</v>
      </c>
      <c r="J546" s="14">
        <f t="shared" si="63"/>
        <v>0</v>
      </c>
      <c r="K546" s="14">
        <f t="shared" si="64"/>
        <v>0</v>
      </c>
      <c r="L546" s="14">
        <f t="shared" si="65"/>
        <v>0</v>
      </c>
      <c r="M546" s="15" t="s">
        <v>1401</v>
      </c>
      <c r="N546" s="1" t="s">
        <v>1402</v>
      </c>
      <c r="O546" s="1" t="s">
        <v>52</v>
      </c>
      <c r="P546" s="1" t="s">
        <v>52</v>
      </c>
      <c r="Q546" s="1" t="s">
        <v>1333</v>
      </c>
      <c r="R546" s="1" t="s">
        <v>64</v>
      </c>
      <c r="S546" s="1" t="s">
        <v>65</v>
      </c>
      <c r="T546" s="1" t="s">
        <v>65</v>
      </c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1" t="s">
        <v>52</v>
      </c>
      <c r="AS546" s="1" t="s">
        <v>52</v>
      </c>
      <c r="AT546" s="2"/>
      <c r="AU546" s="1" t="s">
        <v>1403</v>
      </c>
      <c r="AV546" s="2">
        <v>345</v>
      </c>
    </row>
    <row r="547" spans="1:48" ht="30" customHeight="1">
      <c r="A547" s="15" t="s">
        <v>1404</v>
      </c>
      <c r="B547" s="15" t="s">
        <v>1405</v>
      </c>
      <c r="C547" s="15" t="s">
        <v>73</v>
      </c>
      <c r="D547" s="13">
        <v>2</v>
      </c>
      <c r="E547" s="14">
        <v>0</v>
      </c>
      <c r="F547" s="14">
        <f t="shared" si="61"/>
        <v>0</v>
      </c>
      <c r="G547" s="14">
        <v>0</v>
      </c>
      <c r="H547" s="14">
        <f t="shared" si="62"/>
        <v>0</v>
      </c>
      <c r="I547" s="14">
        <v>0</v>
      </c>
      <c r="J547" s="14">
        <f t="shared" si="63"/>
        <v>0</v>
      </c>
      <c r="K547" s="14">
        <f t="shared" si="64"/>
        <v>0</v>
      </c>
      <c r="L547" s="14">
        <f t="shared" si="65"/>
        <v>0</v>
      </c>
      <c r="M547" s="15" t="s">
        <v>1406</v>
      </c>
      <c r="N547" s="1" t="s">
        <v>1407</v>
      </c>
      <c r="O547" s="1" t="s">
        <v>52</v>
      </c>
      <c r="P547" s="1" t="s">
        <v>52</v>
      </c>
      <c r="Q547" s="1" t="s">
        <v>1333</v>
      </c>
      <c r="R547" s="1" t="s">
        <v>64</v>
      </c>
      <c r="S547" s="1" t="s">
        <v>65</v>
      </c>
      <c r="T547" s="1" t="s">
        <v>65</v>
      </c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1" t="s">
        <v>52</v>
      </c>
      <c r="AS547" s="1" t="s">
        <v>52</v>
      </c>
      <c r="AT547" s="2"/>
      <c r="AU547" s="1" t="s">
        <v>1408</v>
      </c>
      <c r="AV547" s="2">
        <v>346</v>
      </c>
    </row>
    <row r="548" spans="1:48" ht="30" customHeight="1">
      <c r="A548" s="15" t="s">
        <v>1409</v>
      </c>
      <c r="B548" s="15" t="s">
        <v>1410</v>
      </c>
      <c r="C548" s="15" t="s">
        <v>73</v>
      </c>
      <c r="D548" s="13">
        <v>1</v>
      </c>
      <c r="E548" s="14">
        <v>0</v>
      </c>
      <c r="F548" s="14">
        <f t="shared" si="61"/>
        <v>0</v>
      </c>
      <c r="G548" s="14">
        <v>0</v>
      </c>
      <c r="H548" s="14">
        <f t="shared" si="62"/>
        <v>0</v>
      </c>
      <c r="I548" s="14">
        <v>0</v>
      </c>
      <c r="J548" s="14">
        <f t="shared" si="63"/>
        <v>0</v>
      </c>
      <c r="K548" s="14">
        <f t="shared" si="64"/>
        <v>0</v>
      </c>
      <c r="L548" s="14">
        <f t="shared" si="65"/>
        <v>0</v>
      </c>
      <c r="M548" s="15" t="s">
        <v>1411</v>
      </c>
      <c r="N548" s="1" t="s">
        <v>1412</v>
      </c>
      <c r="O548" s="1" t="s">
        <v>52</v>
      </c>
      <c r="P548" s="1" t="s">
        <v>52</v>
      </c>
      <c r="Q548" s="1" t="s">
        <v>1333</v>
      </c>
      <c r="R548" s="1" t="s">
        <v>64</v>
      </c>
      <c r="S548" s="1" t="s">
        <v>65</v>
      </c>
      <c r="T548" s="1" t="s">
        <v>65</v>
      </c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1" t="s">
        <v>52</v>
      </c>
      <c r="AS548" s="1" t="s">
        <v>52</v>
      </c>
      <c r="AT548" s="2"/>
      <c r="AU548" s="1" t="s">
        <v>1413</v>
      </c>
      <c r="AV548" s="2">
        <v>347</v>
      </c>
    </row>
    <row r="549" spans="1:48" ht="30" customHeight="1">
      <c r="A549" s="15" t="s">
        <v>1414</v>
      </c>
      <c r="B549" s="15" t="s">
        <v>1415</v>
      </c>
      <c r="C549" s="15" t="s">
        <v>73</v>
      </c>
      <c r="D549" s="13">
        <v>1</v>
      </c>
      <c r="E549" s="14">
        <v>0</v>
      </c>
      <c r="F549" s="14">
        <f t="shared" si="61"/>
        <v>0</v>
      </c>
      <c r="G549" s="14">
        <v>0</v>
      </c>
      <c r="H549" s="14">
        <f t="shared" si="62"/>
        <v>0</v>
      </c>
      <c r="I549" s="14">
        <v>0</v>
      </c>
      <c r="J549" s="14">
        <f t="shared" si="63"/>
        <v>0</v>
      </c>
      <c r="K549" s="14">
        <f t="shared" si="64"/>
        <v>0</v>
      </c>
      <c r="L549" s="14">
        <f t="shared" si="65"/>
        <v>0</v>
      </c>
      <c r="M549" s="15" t="s">
        <v>1416</v>
      </c>
      <c r="N549" s="1" t="s">
        <v>1417</v>
      </c>
      <c r="O549" s="1" t="s">
        <v>52</v>
      </c>
      <c r="P549" s="1" t="s">
        <v>52</v>
      </c>
      <c r="Q549" s="1" t="s">
        <v>1333</v>
      </c>
      <c r="R549" s="1" t="s">
        <v>64</v>
      </c>
      <c r="S549" s="1" t="s">
        <v>65</v>
      </c>
      <c r="T549" s="1" t="s">
        <v>65</v>
      </c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1" t="s">
        <v>52</v>
      </c>
      <c r="AS549" s="1" t="s">
        <v>52</v>
      </c>
      <c r="AT549" s="2"/>
      <c r="AU549" s="1" t="s">
        <v>1418</v>
      </c>
      <c r="AV549" s="2">
        <v>348</v>
      </c>
    </row>
    <row r="550" spans="1:48" ht="30" customHeight="1">
      <c r="A550" s="15" t="s">
        <v>1419</v>
      </c>
      <c r="B550" s="15" t="s">
        <v>1420</v>
      </c>
      <c r="C550" s="15" t="s">
        <v>73</v>
      </c>
      <c r="D550" s="13">
        <v>1</v>
      </c>
      <c r="E550" s="14">
        <v>0</v>
      </c>
      <c r="F550" s="14">
        <f t="shared" si="61"/>
        <v>0</v>
      </c>
      <c r="G550" s="14">
        <v>0</v>
      </c>
      <c r="H550" s="14">
        <f t="shared" si="62"/>
        <v>0</v>
      </c>
      <c r="I550" s="14">
        <v>0</v>
      </c>
      <c r="J550" s="14">
        <f t="shared" si="63"/>
        <v>0</v>
      </c>
      <c r="K550" s="14">
        <f t="shared" si="64"/>
        <v>0</v>
      </c>
      <c r="L550" s="14">
        <f t="shared" si="65"/>
        <v>0</v>
      </c>
      <c r="M550" s="15" t="s">
        <v>1421</v>
      </c>
      <c r="N550" s="1" t="s">
        <v>1422</v>
      </c>
      <c r="O550" s="1" t="s">
        <v>52</v>
      </c>
      <c r="P550" s="1" t="s">
        <v>52</v>
      </c>
      <c r="Q550" s="1" t="s">
        <v>1333</v>
      </c>
      <c r="R550" s="1" t="s">
        <v>64</v>
      </c>
      <c r="S550" s="1" t="s">
        <v>65</v>
      </c>
      <c r="T550" s="1" t="s">
        <v>65</v>
      </c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1" t="s">
        <v>52</v>
      </c>
      <c r="AS550" s="1" t="s">
        <v>52</v>
      </c>
      <c r="AT550" s="2"/>
      <c r="AU550" s="1" t="s">
        <v>1423</v>
      </c>
      <c r="AV550" s="2">
        <v>349</v>
      </c>
    </row>
    <row r="551" spans="1:48" ht="30" customHeight="1">
      <c r="A551" s="15" t="s">
        <v>1424</v>
      </c>
      <c r="B551" s="15" t="s">
        <v>1425</v>
      </c>
      <c r="C551" s="15" t="s">
        <v>73</v>
      </c>
      <c r="D551" s="13">
        <v>2</v>
      </c>
      <c r="E551" s="14">
        <v>0</v>
      </c>
      <c r="F551" s="14">
        <f t="shared" si="61"/>
        <v>0</v>
      </c>
      <c r="G551" s="14">
        <v>0</v>
      </c>
      <c r="H551" s="14">
        <f t="shared" si="62"/>
        <v>0</v>
      </c>
      <c r="I551" s="14">
        <v>0</v>
      </c>
      <c r="J551" s="14">
        <f t="shared" si="63"/>
        <v>0</v>
      </c>
      <c r="K551" s="14">
        <f t="shared" si="64"/>
        <v>0</v>
      </c>
      <c r="L551" s="14">
        <f t="shared" si="65"/>
        <v>0</v>
      </c>
      <c r="M551" s="15" t="s">
        <v>1426</v>
      </c>
      <c r="N551" s="1" t="s">
        <v>1427</v>
      </c>
      <c r="O551" s="1" t="s">
        <v>52</v>
      </c>
      <c r="P551" s="1" t="s">
        <v>52</v>
      </c>
      <c r="Q551" s="1" t="s">
        <v>1333</v>
      </c>
      <c r="R551" s="1" t="s">
        <v>64</v>
      </c>
      <c r="S551" s="1" t="s">
        <v>65</v>
      </c>
      <c r="T551" s="1" t="s">
        <v>65</v>
      </c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1" t="s">
        <v>52</v>
      </c>
      <c r="AS551" s="1" t="s">
        <v>52</v>
      </c>
      <c r="AT551" s="2"/>
      <c r="AU551" s="1" t="s">
        <v>1428</v>
      </c>
      <c r="AV551" s="2">
        <v>350</v>
      </c>
    </row>
    <row r="552" spans="1:48" ht="30" customHeight="1">
      <c r="A552" s="15" t="s">
        <v>1429</v>
      </c>
      <c r="B552" s="15" t="s">
        <v>1415</v>
      </c>
      <c r="C552" s="15" t="s">
        <v>73</v>
      </c>
      <c r="D552" s="13">
        <v>1</v>
      </c>
      <c r="E552" s="14">
        <v>0</v>
      </c>
      <c r="F552" s="14">
        <f t="shared" si="61"/>
        <v>0</v>
      </c>
      <c r="G552" s="14">
        <v>0</v>
      </c>
      <c r="H552" s="14">
        <f t="shared" si="62"/>
        <v>0</v>
      </c>
      <c r="I552" s="14">
        <v>0</v>
      </c>
      <c r="J552" s="14">
        <f t="shared" si="63"/>
        <v>0</v>
      </c>
      <c r="K552" s="14">
        <f t="shared" si="64"/>
        <v>0</v>
      </c>
      <c r="L552" s="14">
        <f t="shared" si="65"/>
        <v>0</v>
      </c>
      <c r="M552" s="15" t="s">
        <v>1430</v>
      </c>
      <c r="N552" s="1" t="s">
        <v>1431</v>
      </c>
      <c r="O552" s="1" t="s">
        <v>52</v>
      </c>
      <c r="P552" s="1" t="s">
        <v>52</v>
      </c>
      <c r="Q552" s="1" t="s">
        <v>1333</v>
      </c>
      <c r="R552" s="1" t="s">
        <v>64</v>
      </c>
      <c r="S552" s="1" t="s">
        <v>65</v>
      </c>
      <c r="T552" s="1" t="s">
        <v>65</v>
      </c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1" t="s">
        <v>52</v>
      </c>
      <c r="AS552" s="1" t="s">
        <v>52</v>
      </c>
      <c r="AT552" s="2"/>
      <c r="AU552" s="1" t="s">
        <v>1432</v>
      </c>
      <c r="AV552" s="2">
        <v>351</v>
      </c>
    </row>
    <row r="553" spans="1:48" ht="30" customHeight="1">
      <c r="A553" s="15" t="s">
        <v>1433</v>
      </c>
      <c r="B553" s="15" t="s">
        <v>1434</v>
      </c>
      <c r="C553" s="15" t="s">
        <v>73</v>
      </c>
      <c r="D553" s="13">
        <v>3</v>
      </c>
      <c r="E553" s="14">
        <v>0</v>
      </c>
      <c r="F553" s="14">
        <f t="shared" si="61"/>
        <v>0</v>
      </c>
      <c r="G553" s="14">
        <v>0</v>
      </c>
      <c r="H553" s="14">
        <f t="shared" si="62"/>
        <v>0</v>
      </c>
      <c r="I553" s="14">
        <v>0</v>
      </c>
      <c r="J553" s="14">
        <f t="shared" si="63"/>
        <v>0</v>
      </c>
      <c r="K553" s="14">
        <f t="shared" si="64"/>
        <v>0</v>
      </c>
      <c r="L553" s="14">
        <f t="shared" si="65"/>
        <v>0</v>
      </c>
      <c r="M553" s="15" t="s">
        <v>1435</v>
      </c>
      <c r="N553" s="1" t="s">
        <v>1436</v>
      </c>
      <c r="O553" s="1" t="s">
        <v>52</v>
      </c>
      <c r="P553" s="1" t="s">
        <v>52</v>
      </c>
      <c r="Q553" s="1" t="s">
        <v>1333</v>
      </c>
      <c r="R553" s="1" t="s">
        <v>64</v>
      </c>
      <c r="S553" s="1" t="s">
        <v>65</v>
      </c>
      <c r="T553" s="1" t="s">
        <v>65</v>
      </c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1" t="s">
        <v>52</v>
      </c>
      <c r="AS553" s="1" t="s">
        <v>52</v>
      </c>
      <c r="AT553" s="2"/>
      <c r="AU553" s="1" t="s">
        <v>1437</v>
      </c>
      <c r="AV553" s="2">
        <v>352</v>
      </c>
    </row>
    <row r="554" spans="1:48" ht="30" customHeight="1">
      <c r="A554" s="15" t="s">
        <v>1438</v>
      </c>
      <c r="B554" s="15" t="s">
        <v>1439</v>
      </c>
      <c r="C554" s="15" t="s">
        <v>73</v>
      </c>
      <c r="D554" s="13">
        <v>2</v>
      </c>
      <c r="E554" s="14">
        <v>0</v>
      </c>
      <c r="F554" s="14">
        <f t="shared" si="61"/>
        <v>0</v>
      </c>
      <c r="G554" s="14">
        <v>0</v>
      </c>
      <c r="H554" s="14">
        <f t="shared" si="62"/>
        <v>0</v>
      </c>
      <c r="I554" s="14">
        <v>0</v>
      </c>
      <c r="J554" s="14">
        <f t="shared" si="63"/>
        <v>0</v>
      </c>
      <c r="K554" s="14">
        <f t="shared" si="64"/>
        <v>0</v>
      </c>
      <c r="L554" s="14">
        <f t="shared" si="65"/>
        <v>0</v>
      </c>
      <c r="M554" s="15" t="s">
        <v>1440</v>
      </c>
      <c r="N554" s="1" t="s">
        <v>1441</v>
      </c>
      <c r="O554" s="1" t="s">
        <v>52</v>
      </c>
      <c r="P554" s="1" t="s">
        <v>52</v>
      </c>
      <c r="Q554" s="1" t="s">
        <v>1333</v>
      </c>
      <c r="R554" s="1" t="s">
        <v>64</v>
      </c>
      <c r="S554" s="1" t="s">
        <v>65</v>
      </c>
      <c r="T554" s="1" t="s">
        <v>65</v>
      </c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1" t="s">
        <v>52</v>
      </c>
      <c r="AS554" s="1" t="s">
        <v>52</v>
      </c>
      <c r="AT554" s="2"/>
      <c r="AU554" s="1" t="s">
        <v>1442</v>
      </c>
      <c r="AV554" s="2">
        <v>754</v>
      </c>
    </row>
    <row r="555" spans="1:48" ht="30" customHeight="1">
      <c r="A555" s="15" t="s">
        <v>1443</v>
      </c>
      <c r="B555" s="15" t="s">
        <v>1444</v>
      </c>
      <c r="C555" s="15" t="s">
        <v>73</v>
      </c>
      <c r="D555" s="13">
        <v>2</v>
      </c>
      <c r="E555" s="14">
        <v>0</v>
      </c>
      <c r="F555" s="14">
        <f t="shared" si="61"/>
        <v>0</v>
      </c>
      <c r="G555" s="14">
        <v>0</v>
      </c>
      <c r="H555" s="14">
        <f t="shared" si="62"/>
        <v>0</v>
      </c>
      <c r="I555" s="14">
        <v>0</v>
      </c>
      <c r="J555" s="14">
        <f t="shared" si="63"/>
        <v>0</v>
      </c>
      <c r="K555" s="14">
        <f t="shared" si="64"/>
        <v>0</v>
      </c>
      <c r="L555" s="14">
        <f t="shared" si="65"/>
        <v>0</v>
      </c>
      <c r="M555" s="15" t="s">
        <v>1445</v>
      </c>
      <c r="N555" s="1" t="s">
        <v>1446</v>
      </c>
      <c r="O555" s="1" t="s">
        <v>52</v>
      </c>
      <c r="P555" s="1" t="s">
        <v>52</v>
      </c>
      <c r="Q555" s="1" t="s">
        <v>1333</v>
      </c>
      <c r="R555" s="1" t="s">
        <v>64</v>
      </c>
      <c r="S555" s="1" t="s">
        <v>65</v>
      </c>
      <c r="T555" s="1" t="s">
        <v>65</v>
      </c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1" t="s">
        <v>52</v>
      </c>
      <c r="AS555" s="1" t="s">
        <v>52</v>
      </c>
      <c r="AT555" s="2"/>
      <c r="AU555" s="1" t="s">
        <v>1447</v>
      </c>
      <c r="AV555" s="2">
        <v>353</v>
      </c>
    </row>
    <row r="556" spans="1:48" ht="30" customHeight="1">
      <c r="A556" s="15" t="s">
        <v>1448</v>
      </c>
      <c r="B556" s="15" t="s">
        <v>1449</v>
      </c>
      <c r="C556" s="15" t="s">
        <v>73</v>
      </c>
      <c r="D556" s="13">
        <v>8</v>
      </c>
      <c r="E556" s="14">
        <v>0</v>
      </c>
      <c r="F556" s="14">
        <f t="shared" si="61"/>
        <v>0</v>
      </c>
      <c r="G556" s="14">
        <v>0</v>
      </c>
      <c r="H556" s="14">
        <f t="shared" si="62"/>
        <v>0</v>
      </c>
      <c r="I556" s="14">
        <v>0</v>
      </c>
      <c r="J556" s="14">
        <f t="shared" si="63"/>
        <v>0</v>
      </c>
      <c r="K556" s="14">
        <f t="shared" si="64"/>
        <v>0</v>
      </c>
      <c r="L556" s="14">
        <f t="shared" si="65"/>
        <v>0</v>
      </c>
      <c r="M556" s="15" t="s">
        <v>1450</v>
      </c>
      <c r="N556" s="1" t="s">
        <v>1451</v>
      </c>
      <c r="O556" s="1" t="s">
        <v>52</v>
      </c>
      <c r="P556" s="1" t="s">
        <v>52</v>
      </c>
      <c r="Q556" s="1" t="s">
        <v>1333</v>
      </c>
      <c r="R556" s="1" t="s">
        <v>64</v>
      </c>
      <c r="S556" s="1" t="s">
        <v>65</v>
      </c>
      <c r="T556" s="1" t="s">
        <v>65</v>
      </c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1" t="s">
        <v>52</v>
      </c>
      <c r="AS556" s="1" t="s">
        <v>52</v>
      </c>
      <c r="AT556" s="2"/>
      <c r="AU556" s="1" t="s">
        <v>1452</v>
      </c>
      <c r="AV556" s="2">
        <v>354</v>
      </c>
    </row>
    <row r="557" spans="1:48" ht="30" customHeight="1">
      <c r="A557" s="15" t="s">
        <v>1453</v>
      </c>
      <c r="B557" s="15" t="s">
        <v>1454</v>
      </c>
      <c r="C557" s="15" t="s">
        <v>73</v>
      </c>
      <c r="D557" s="13">
        <v>1</v>
      </c>
      <c r="E557" s="14">
        <v>0</v>
      </c>
      <c r="F557" s="14">
        <f t="shared" si="61"/>
        <v>0</v>
      </c>
      <c r="G557" s="14">
        <v>0</v>
      </c>
      <c r="H557" s="14">
        <f t="shared" si="62"/>
        <v>0</v>
      </c>
      <c r="I557" s="14">
        <v>0</v>
      </c>
      <c r="J557" s="14">
        <f t="shared" si="63"/>
        <v>0</v>
      </c>
      <c r="K557" s="14">
        <f t="shared" si="64"/>
        <v>0</v>
      </c>
      <c r="L557" s="14">
        <f t="shared" si="65"/>
        <v>0</v>
      </c>
      <c r="M557" s="15" t="s">
        <v>1455</v>
      </c>
      <c r="N557" s="1" t="s">
        <v>1456</v>
      </c>
      <c r="O557" s="1" t="s">
        <v>52</v>
      </c>
      <c r="P557" s="1" t="s">
        <v>52</v>
      </c>
      <c r="Q557" s="1" t="s">
        <v>1333</v>
      </c>
      <c r="R557" s="1" t="s">
        <v>64</v>
      </c>
      <c r="S557" s="1" t="s">
        <v>65</v>
      </c>
      <c r="T557" s="1" t="s">
        <v>65</v>
      </c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1" t="s">
        <v>52</v>
      </c>
      <c r="AS557" s="1" t="s">
        <v>52</v>
      </c>
      <c r="AT557" s="2"/>
      <c r="AU557" s="1" t="s">
        <v>1457</v>
      </c>
      <c r="AV557" s="2">
        <v>355</v>
      </c>
    </row>
    <row r="558" spans="1:48" ht="30" customHeight="1">
      <c r="A558" s="15" t="s">
        <v>1458</v>
      </c>
      <c r="B558" s="15" t="s">
        <v>1385</v>
      </c>
      <c r="C558" s="15" t="s">
        <v>73</v>
      </c>
      <c r="D558" s="13">
        <v>1</v>
      </c>
      <c r="E558" s="14">
        <v>0</v>
      </c>
      <c r="F558" s="14">
        <f t="shared" si="61"/>
        <v>0</v>
      </c>
      <c r="G558" s="14">
        <v>0</v>
      </c>
      <c r="H558" s="14">
        <f t="shared" si="62"/>
        <v>0</v>
      </c>
      <c r="I558" s="14">
        <v>0</v>
      </c>
      <c r="J558" s="14">
        <f t="shared" si="63"/>
        <v>0</v>
      </c>
      <c r="K558" s="14">
        <f t="shared" si="64"/>
        <v>0</v>
      </c>
      <c r="L558" s="14">
        <f t="shared" si="65"/>
        <v>0</v>
      </c>
      <c r="M558" s="15" t="s">
        <v>1459</v>
      </c>
      <c r="N558" s="1" t="s">
        <v>1460</v>
      </c>
      <c r="O558" s="1" t="s">
        <v>52</v>
      </c>
      <c r="P558" s="1" t="s">
        <v>52</v>
      </c>
      <c r="Q558" s="1" t="s">
        <v>1333</v>
      </c>
      <c r="R558" s="1" t="s">
        <v>64</v>
      </c>
      <c r="S558" s="1" t="s">
        <v>65</v>
      </c>
      <c r="T558" s="1" t="s">
        <v>65</v>
      </c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1" t="s">
        <v>52</v>
      </c>
      <c r="AS558" s="1" t="s">
        <v>52</v>
      </c>
      <c r="AT558" s="2"/>
      <c r="AU558" s="1" t="s">
        <v>1461</v>
      </c>
      <c r="AV558" s="2">
        <v>356</v>
      </c>
    </row>
    <row r="559" spans="1:48" ht="30" customHeight="1">
      <c r="A559" s="15" t="s">
        <v>1462</v>
      </c>
      <c r="B559" s="15" t="s">
        <v>1463</v>
      </c>
      <c r="C559" s="15" t="s">
        <v>73</v>
      </c>
      <c r="D559" s="13">
        <v>1</v>
      </c>
      <c r="E559" s="14">
        <v>0</v>
      </c>
      <c r="F559" s="14">
        <f t="shared" si="61"/>
        <v>0</v>
      </c>
      <c r="G559" s="14">
        <v>0</v>
      </c>
      <c r="H559" s="14">
        <f t="shared" si="62"/>
        <v>0</v>
      </c>
      <c r="I559" s="14">
        <v>0</v>
      </c>
      <c r="J559" s="14">
        <f t="shared" si="63"/>
        <v>0</v>
      </c>
      <c r="K559" s="14">
        <f t="shared" si="64"/>
        <v>0</v>
      </c>
      <c r="L559" s="14">
        <f t="shared" si="65"/>
        <v>0</v>
      </c>
      <c r="M559" s="15" t="s">
        <v>1464</v>
      </c>
      <c r="N559" s="1" t="s">
        <v>1465</v>
      </c>
      <c r="O559" s="1" t="s">
        <v>52</v>
      </c>
      <c r="P559" s="1" t="s">
        <v>52</v>
      </c>
      <c r="Q559" s="1" t="s">
        <v>1333</v>
      </c>
      <c r="R559" s="1" t="s">
        <v>64</v>
      </c>
      <c r="S559" s="1" t="s">
        <v>65</v>
      </c>
      <c r="T559" s="1" t="s">
        <v>65</v>
      </c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1" t="s">
        <v>52</v>
      </c>
      <c r="AS559" s="1" t="s">
        <v>52</v>
      </c>
      <c r="AT559" s="2"/>
      <c r="AU559" s="1" t="s">
        <v>1466</v>
      </c>
      <c r="AV559" s="2">
        <v>357</v>
      </c>
    </row>
    <row r="560" spans="1:48" ht="30" customHeight="1">
      <c r="A560" s="15" t="s">
        <v>1467</v>
      </c>
      <c r="B560" s="15" t="s">
        <v>1463</v>
      </c>
      <c r="C560" s="15" t="s">
        <v>73</v>
      </c>
      <c r="D560" s="13">
        <v>1</v>
      </c>
      <c r="E560" s="14">
        <v>0</v>
      </c>
      <c r="F560" s="14">
        <f t="shared" si="61"/>
        <v>0</v>
      </c>
      <c r="G560" s="14">
        <v>0</v>
      </c>
      <c r="H560" s="14">
        <f t="shared" si="62"/>
        <v>0</v>
      </c>
      <c r="I560" s="14">
        <v>0</v>
      </c>
      <c r="J560" s="14">
        <f t="shared" si="63"/>
        <v>0</v>
      </c>
      <c r="K560" s="14">
        <f t="shared" si="64"/>
        <v>0</v>
      </c>
      <c r="L560" s="14">
        <f t="shared" si="65"/>
        <v>0</v>
      </c>
      <c r="M560" s="15" t="s">
        <v>1468</v>
      </c>
      <c r="N560" s="1" t="s">
        <v>1469</v>
      </c>
      <c r="O560" s="1" t="s">
        <v>52</v>
      </c>
      <c r="P560" s="1" t="s">
        <v>52</v>
      </c>
      <c r="Q560" s="1" t="s">
        <v>1333</v>
      </c>
      <c r="R560" s="1" t="s">
        <v>64</v>
      </c>
      <c r="S560" s="1" t="s">
        <v>65</v>
      </c>
      <c r="T560" s="1" t="s">
        <v>65</v>
      </c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1" t="s">
        <v>52</v>
      </c>
      <c r="AS560" s="1" t="s">
        <v>52</v>
      </c>
      <c r="AT560" s="2"/>
      <c r="AU560" s="1" t="s">
        <v>1470</v>
      </c>
      <c r="AV560" s="2">
        <v>358</v>
      </c>
    </row>
    <row r="561" spans="1:48" ht="30" customHeight="1">
      <c r="A561" s="15" t="s">
        <v>1471</v>
      </c>
      <c r="B561" s="15" t="s">
        <v>1472</v>
      </c>
      <c r="C561" s="15" t="s">
        <v>73</v>
      </c>
      <c r="D561" s="13">
        <v>1</v>
      </c>
      <c r="E561" s="14">
        <v>0</v>
      </c>
      <c r="F561" s="14">
        <f t="shared" si="61"/>
        <v>0</v>
      </c>
      <c r="G561" s="14">
        <v>0</v>
      </c>
      <c r="H561" s="14">
        <f t="shared" si="62"/>
        <v>0</v>
      </c>
      <c r="I561" s="14">
        <v>0</v>
      </c>
      <c r="J561" s="14">
        <f t="shared" si="63"/>
        <v>0</v>
      </c>
      <c r="K561" s="14">
        <f t="shared" si="64"/>
        <v>0</v>
      </c>
      <c r="L561" s="14">
        <f t="shared" si="65"/>
        <v>0</v>
      </c>
      <c r="M561" s="15" t="s">
        <v>1473</v>
      </c>
      <c r="N561" s="1" t="s">
        <v>1474</v>
      </c>
      <c r="O561" s="1" t="s">
        <v>52</v>
      </c>
      <c r="P561" s="1" t="s">
        <v>52</v>
      </c>
      <c r="Q561" s="1" t="s">
        <v>1333</v>
      </c>
      <c r="R561" s="1" t="s">
        <v>64</v>
      </c>
      <c r="S561" s="1" t="s">
        <v>65</v>
      </c>
      <c r="T561" s="1" t="s">
        <v>65</v>
      </c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1" t="s">
        <v>52</v>
      </c>
      <c r="AS561" s="1" t="s">
        <v>52</v>
      </c>
      <c r="AT561" s="2"/>
      <c r="AU561" s="1" t="s">
        <v>1475</v>
      </c>
      <c r="AV561" s="2">
        <v>359</v>
      </c>
    </row>
    <row r="562" spans="1:48" ht="30" customHeight="1">
      <c r="A562" s="15" t="s">
        <v>1476</v>
      </c>
      <c r="B562" s="15" t="s">
        <v>2368</v>
      </c>
      <c r="C562" s="15" t="s">
        <v>73</v>
      </c>
      <c r="D562" s="13">
        <v>4</v>
      </c>
      <c r="E562" s="14">
        <v>0</v>
      </c>
      <c r="F562" s="14">
        <f t="shared" si="61"/>
        <v>0</v>
      </c>
      <c r="G562" s="14">
        <v>0</v>
      </c>
      <c r="H562" s="14">
        <f t="shared" si="62"/>
        <v>0</v>
      </c>
      <c r="I562" s="14">
        <v>0</v>
      </c>
      <c r="J562" s="14">
        <f t="shared" si="63"/>
        <v>0</v>
      </c>
      <c r="K562" s="14">
        <f t="shared" si="64"/>
        <v>0</v>
      </c>
      <c r="L562" s="14">
        <f t="shared" si="65"/>
        <v>0</v>
      </c>
      <c r="M562" s="15" t="s">
        <v>1477</v>
      </c>
      <c r="N562" s="1" t="s">
        <v>1478</v>
      </c>
      <c r="O562" s="1" t="s">
        <v>52</v>
      </c>
      <c r="P562" s="1" t="s">
        <v>52</v>
      </c>
      <c r="Q562" s="1" t="s">
        <v>1333</v>
      </c>
      <c r="R562" s="1" t="s">
        <v>64</v>
      </c>
      <c r="S562" s="1" t="s">
        <v>65</v>
      </c>
      <c r="T562" s="1" t="s">
        <v>65</v>
      </c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1" t="s">
        <v>52</v>
      </c>
      <c r="AS562" s="1" t="s">
        <v>52</v>
      </c>
      <c r="AT562" s="2"/>
      <c r="AU562" s="1" t="s">
        <v>1479</v>
      </c>
      <c r="AV562" s="2">
        <v>360</v>
      </c>
    </row>
    <row r="563" spans="1:48" ht="30" customHeight="1">
      <c r="A563" s="15" t="s">
        <v>1480</v>
      </c>
      <c r="B563" s="15" t="s">
        <v>1481</v>
      </c>
      <c r="C563" s="15" t="s">
        <v>73</v>
      </c>
      <c r="D563" s="13">
        <v>1</v>
      </c>
      <c r="E563" s="14">
        <v>0</v>
      </c>
      <c r="F563" s="14">
        <f t="shared" si="61"/>
        <v>0</v>
      </c>
      <c r="G563" s="14">
        <v>0</v>
      </c>
      <c r="H563" s="14">
        <f t="shared" si="62"/>
        <v>0</v>
      </c>
      <c r="I563" s="14">
        <v>0</v>
      </c>
      <c r="J563" s="14">
        <f t="shared" si="63"/>
        <v>0</v>
      </c>
      <c r="K563" s="14">
        <f t="shared" si="64"/>
        <v>0</v>
      </c>
      <c r="L563" s="14">
        <f t="shared" si="65"/>
        <v>0</v>
      </c>
      <c r="M563" s="15" t="s">
        <v>1482</v>
      </c>
      <c r="N563" s="1" t="s">
        <v>1483</v>
      </c>
      <c r="O563" s="1" t="s">
        <v>52</v>
      </c>
      <c r="P563" s="1" t="s">
        <v>52</v>
      </c>
      <c r="Q563" s="1" t="s">
        <v>1333</v>
      </c>
      <c r="R563" s="1" t="s">
        <v>64</v>
      </c>
      <c r="S563" s="1" t="s">
        <v>65</v>
      </c>
      <c r="T563" s="1" t="s">
        <v>65</v>
      </c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1" t="s">
        <v>52</v>
      </c>
      <c r="AS563" s="1" t="s">
        <v>52</v>
      </c>
      <c r="AT563" s="2"/>
      <c r="AU563" s="1" t="s">
        <v>1484</v>
      </c>
      <c r="AV563" s="2">
        <v>361</v>
      </c>
    </row>
    <row r="564" spans="1:48" ht="30" customHeight="1">
      <c r="A564" s="15" t="s">
        <v>1485</v>
      </c>
      <c r="B564" s="15" t="s">
        <v>1486</v>
      </c>
      <c r="C564" s="15" t="s">
        <v>73</v>
      </c>
      <c r="D564" s="13">
        <v>3</v>
      </c>
      <c r="E564" s="14">
        <v>0</v>
      </c>
      <c r="F564" s="14">
        <f t="shared" si="61"/>
        <v>0</v>
      </c>
      <c r="G564" s="14">
        <v>0</v>
      </c>
      <c r="H564" s="14">
        <f t="shared" si="62"/>
        <v>0</v>
      </c>
      <c r="I564" s="14">
        <v>0</v>
      </c>
      <c r="J564" s="14">
        <f t="shared" si="63"/>
        <v>0</v>
      </c>
      <c r="K564" s="14">
        <f t="shared" si="64"/>
        <v>0</v>
      </c>
      <c r="L564" s="14">
        <f t="shared" si="65"/>
        <v>0</v>
      </c>
      <c r="M564" s="15" t="s">
        <v>1487</v>
      </c>
      <c r="N564" s="1" t="s">
        <v>1488</v>
      </c>
      <c r="O564" s="1" t="s">
        <v>52</v>
      </c>
      <c r="P564" s="1" t="s">
        <v>52</v>
      </c>
      <c r="Q564" s="1" t="s">
        <v>1333</v>
      </c>
      <c r="R564" s="1" t="s">
        <v>64</v>
      </c>
      <c r="S564" s="1" t="s">
        <v>65</v>
      </c>
      <c r="T564" s="1" t="s">
        <v>65</v>
      </c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1" t="s">
        <v>52</v>
      </c>
      <c r="AS564" s="1" t="s">
        <v>52</v>
      </c>
      <c r="AT564" s="2"/>
      <c r="AU564" s="1" t="s">
        <v>1489</v>
      </c>
      <c r="AV564" s="2">
        <v>362</v>
      </c>
    </row>
    <row r="565" spans="1:48" ht="30" customHeight="1">
      <c r="A565" s="15" t="s">
        <v>1490</v>
      </c>
      <c r="B565" s="15" t="s">
        <v>1491</v>
      </c>
      <c r="C565" s="15" t="s">
        <v>73</v>
      </c>
      <c r="D565" s="13">
        <v>1</v>
      </c>
      <c r="E565" s="14">
        <v>0</v>
      </c>
      <c r="F565" s="14">
        <f t="shared" ref="F565:F591" si="66">TRUNC(E565*D565, 0)</f>
        <v>0</v>
      </c>
      <c r="G565" s="14">
        <v>0</v>
      </c>
      <c r="H565" s="14">
        <f t="shared" ref="H565:H591" si="67">TRUNC(G565*D565, 0)</f>
        <v>0</v>
      </c>
      <c r="I565" s="14">
        <v>0</v>
      </c>
      <c r="J565" s="14">
        <f t="shared" ref="J565:J591" si="68">TRUNC(I565*D565, 0)</f>
        <v>0</v>
      </c>
      <c r="K565" s="14">
        <f t="shared" ref="K565:K591" si="69">TRUNC(E565+G565+I565, 0)</f>
        <v>0</v>
      </c>
      <c r="L565" s="14">
        <f t="shared" ref="L565:L591" si="70">TRUNC(F565+H565+J565, 0)</f>
        <v>0</v>
      </c>
      <c r="M565" s="15" t="s">
        <v>1492</v>
      </c>
      <c r="N565" s="1" t="s">
        <v>1493</v>
      </c>
      <c r="O565" s="1" t="s">
        <v>52</v>
      </c>
      <c r="P565" s="1" t="s">
        <v>52</v>
      </c>
      <c r="Q565" s="1" t="s">
        <v>1333</v>
      </c>
      <c r="R565" s="1" t="s">
        <v>64</v>
      </c>
      <c r="S565" s="1" t="s">
        <v>65</v>
      </c>
      <c r="T565" s="1" t="s">
        <v>65</v>
      </c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1" t="s">
        <v>52</v>
      </c>
      <c r="AS565" s="1" t="s">
        <v>52</v>
      </c>
      <c r="AT565" s="2"/>
      <c r="AU565" s="1" t="s">
        <v>1494</v>
      </c>
      <c r="AV565" s="2">
        <v>363</v>
      </c>
    </row>
    <row r="566" spans="1:48" ht="30" customHeight="1">
      <c r="A566" s="15" t="s">
        <v>1495</v>
      </c>
      <c r="B566" s="15" t="s">
        <v>1496</v>
      </c>
      <c r="C566" s="15" t="s">
        <v>73</v>
      </c>
      <c r="D566" s="13">
        <v>1</v>
      </c>
      <c r="E566" s="14">
        <v>0</v>
      </c>
      <c r="F566" s="14">
        <f t="shared" si="66"/>
        <v>0</v>
      </c>
      <c r="G566" s="14">
        <v>0</v>
      </c>
      <c r="H566" s="14">
        <f t="shared" si="67"/>
        <v>0</v>
      </c>
      <c r="I566" s="14">
        <v>0</v>
      </c>
      <c r="J566" s="14">
        <f t="shared" si="68"/>
        <v>0</v>
      </c>
      <c r="K566" s="14">
        <f t="shared" si="69"/>
        <v>0</v>
      </c>
      <c r="L566" s="14">
        <f t="shared" si="70"/>
        <v>0</v>
      </c>
      <c r="M566" s="15" t="s">
        <v>1497</v>
      </c>
      <c r="N566" s="1" t="s">
        <v>1498</v>
      </c>
      <c r="O566" s="1" t="s">
        <v>52</v>
      </c>
      <c r="P566" s="1" t="s">
        <v>52</v>
      </c>
      <c r="Q566" s="1" t="s">
        <v>1333</v>
      </c>
      <c r="R566" s="1" t="s">
        <v>64</v>
      </c>
      <c r="S566" s="1" t="s">
        <v>65</v>
      </c>
      <c r="T566" s="1" t="s">
        <v>65</v>
      </c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1" t="s">
        <v>52</v>
      </c>
      <c r="AS566" s="1" t="s">
        <v>52</v>
      </c>
      <c r="AT566" s="2"/>
      <c r="AU566" s="1" t="s">
        <v>1499</v>
      </c>
      <c r="AV566" s="2">
        <v>364</v>
      </c>
    </row>
    <row r="567" spans="1:48" ht="30" customHeight="1">
      <c r="A567" s="15" t="s">
        <v>1500</v>
      </c>
      <c r="B567" s="15" t="s">
        <v>1501</v>
      </c>
      <c r="C567" s="15" t="s">
        <v>61</v>
      </c>
      <c r="D567" s="13">
        <v>2</v>
      </c>
      <c r="E567" s="14">
        <v>0</v>
      </c>
      <c r="F567" s="14">
        <f t="shared" si="66"/>
        <v>0</v>
      </c>
      <c r="G567" s="14">
        <v>0</v>
      </c>
      <c r="H567" s="14">
        <f t="shared" si="67"/>
        <v>0</v>
      </c>
      <c r="I567" s="14">
        <v>0</v>
      </c>
      <c r="J567" s="14">
        <f t="shared" si="68"/>
        <v>0</v>
      </c>
      <c r="K567" s="14">
        <f t="shared" si="69"/>
        <v>0</v>
      </c>
      <c r="L567" s="14">
        <f t="shared" si="70"/>
        <v>0</v>
      </c>
      <c r="M567" s="15" t="s">
        <v>1502</v>
      </c>
      <c r="N567" s="1" t="s">
        <v>1503</v>
      </c>
      <c r="O567" s="1" t="s">
        <v>52</v>
      </c>
      <c r="P567" s="1" t="s">
        <v>52</v>
      </c>
      <c r="Q567" s="1" t="s">
        <v>1333</v>
      </c>
      <c r="R567" s="1" t="s">
        <v>64</v>
      </c>
      <c r="S567" s="1" t="s">
        <v>65</v>
      </c>
      <c r="T567" s="1" t="s">
        <v>65</v>
      </c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1" t="s">
        <v>52</v>
      </c>
      <c r="AS567" s="1" t="s">
        <v>52</v>
      </c>
      <c r="AT567" s="2"/>
      <c r="AU567" s="1" t="s">
        <v>1504</v>
      </c>
      <c r="AV567" s="2">
        <v>755</v>
      </c>
    </row>
    <row r="568" spans="1:48" ht="30" customHeight="1">
      <c r="A568" s="15" t="s">
        <v>1505</v>
      </c>
      <c r="B568" s="15" t="s">
        <v>1506</v>
      </c>
      <c r="C568" s="15" t="s">
        <v>421</v>
      </c>
      <c r="D568" s="13">
        <v>6</v>
      </c>
      <c r="E568" s="14">
        <v>0</v>
      </c>
      <c r="F568" s="14">
        <f t="shared" si="66"/>
        <v>0</v>
      </c>
      <c r="G568" s="14">
        <v>0</v>
      </c>
      <c r="H568" s="14">
        <f t="shared" si="67"/>
        <v>0</v>
      </c>
      <c r="I568" s="14">
        <v>0</v>
      </c>
      <c r="J568" s="14">
        <f t="shared" si="68"/>
        <v>0</v>
      </c>
      <c r="K568" s="14">
        <f t="shared" si="69"/>
        <v>0</v>
      </c>
      <c r="L568" s="14">
        <f t="shared" si="70"/>
        <v>0</v>
      </c>
      <c r="M568" s="15" t="s">
        <v>52</v>
      </c>
      <c r="N568" s="1" t="s">
        <v>1507</v>
      </c>
      <c r="O568" s="1" t="s">
        <v>52</v>
      </c>
      <c r="P568" s="1" t="s">
        <v>52</v>
      </c>
      <c r="Q568" s="1" t="s">
        <v>1333</v>
      </c>
      <c r="R568" s="1" t="s">
        <v>65</v>
      </c>
      <c r="S568" s="1" t="s">
        <v>65</v>
      </c>
      <c r="T568" s="1" t="s">
        <v>64</v>
      </c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1" t="s">
        <v>52</v>
      </c>
      <c r="AS568" s="1" t="s">
        <v>52</v>
      </c>
      <c r="AT568" s="2"/>
      <c r="AU568" s="1" t="s">
        <v>1508</v>
      </c>
      <c r="AV568" s="2">
        <v>302</v>
      </c>
    </row>
    <row r="569" spans="1:48" ht="30" customHeight="1">
      <c r="A569" s="15" t="s">
        <v>1505</v>
      </c>
      <c r="B569" s="15" t="s">
        <v>1509</v>
      </c>
      <c r="C569" s="15" t="s">
        <v>421</v>
      </c>
      <c r="D569" s="13">
        <v>4</v>
      </c>
      <c r="E569" s="14">
        <v>0</v>
      </c>
      <c r="F569" s="14">
        <f t="shared" si="66"/>
        <v>0</v>
      </c>
      <c r="G569" s="14">
        <v>0</v>
      </c>
      <c r="H569" s="14">
        <f t="shared" si="67"/>
        <v>0</v>
      </c>
      <c r="I569" s="14">
        <v>0</v>
      </c>
      <c r="J569" s="14">
        <f t="shared" si="68"/>
        <v>0</v>
      </c>
      <c r="K569" s="14">
        <f t="shared" si="69"/>
        <v>0</v>
      </c>
      <c r="L569" s="14">
        <f t="shared" si="70"/>
        <v>0</v>
      </c>
      <c r="M569" s="15" t="s">
        <v>52</v>
      </c>
      <c r="N569" s="1" t="s">
        <v>1510</v>
      </c>
      <c r="O569" s="1" t="s">
        <v>52</v>
      </c>
      <c r="P569" s="1" t="s">
        <v>52</v>
      </c>
      <c r="Q569" s="1" t="s">
        <v>1333</v>
      </c>
      <c r="R569" s="1" t="s">
        <v>65</v>
      </c>
      <c r="S569" s="1" t="s">
        <v>65</v>
      </c>
      <c r="T569" s="1" t="s">
        <v>64</v>
      </c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1" t="s">
        <v>52</v>
      </c>
      <c r="AS569" s="1" t="s">
        <v>52</v>
      </c>
      <c r="AT569" s="2"/>
      <c r="AU569" s="1" t="s">
        <v>1511</v>
      </c>
      <c r="AV569" s="2">
        <v>301</v>
      </c>
    </row>
    <row r="570" spans="1:48" ht="30" customHeight="1">
      <c r="A570" s="15" t="s">
        <v>1512</v>
      </c>
      <c r="B570" s="15" t="s">
        <v>1513</v>
      </c>
      <c r="C570" s="15" t="s">
        <v>426</v>
      </c>
      <c r="D570" s="13">
        <v>15</v>
      </c>
      <c r="E570" s="14">
        <v>0</v>
      </c>
      <c r="F570" s="14">
        <f t="shared" si="66"/>
        <v>0</v>
      </c>
      <c r="G570" s="14">
        <v>0</v>
      </c>
      <c r="H570" s="14">
        <f t="shared" si="67"/>
        <v>0</v>
      </c>
      <c r="I570" s="14">
        <v>0</v>
      </c>
      <c r="J570" s="14">
        <f t="shared" si="68"/>
        <v>0</v>
      </c>
      <c r="K570" s="14">
        <f t="shared" si="69"/>
        <v>0</v>
      </c>
      <c r="L570" s="14">
        <f t="shared" si="70"/>
        <v>0</v>
      </c>
      <c r="M570" s="15" t="s">
        <v>52</v>
      </c>
      <c r="N570" s="1" t="s">
        <v>1514</v>
      </c>
      <c r="O570" s="1" t="s">
        <v>52</v>
      </c>
      <c r="P570" s="1" t="s">
        <v>52</v>
      </c>
      <c r="Q570" s="1" t="s">
        <v>1333</v>
      </c>
      <c r="R570" s="1" t="s">
        <v>65</v>
      </c>
      <c r="S570" s="1" t="s">
        <v>65</v>
      </c>
      <c r="T570" s="1" t="s">
        <v>64</v>
      </c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1" t="s">
        <v>52</v>
      </c>
      <c r="AS570" s="1" t="s">
        <v>52</v>
      </c>
      <c r="AT570" s="2"/>
      <c r="AU570" s="1" t="s">
        <v>1515</v>
      </c>
      <c r="AV570" s="2">
        <v>304</v>
      </c>
    </row>
    <row r="571" spans="1:48" ht="30" customHeight="1">
      <c r="A571" s="15" t="s">
        <v>1512</v>
      </c>
      <c r="B571" s="15" t="s">
        <v>1516</v>
      </c>
      <c r="C571" s="15" t="s">
        <v>426</v>
      </c>
      <c r="D571" s="13">
        <v>32</v>
      </c>
      <c r="E571" s="14">
        <v>0</v>
      </c>
      <c r="F571" s="14">
        <f t="shared" si="66"/>
        <v>0</v>
      </c>
      <c r="G571" s="14">
        <v>0</v>
      </c>
      <c r="H571" s="14">
        <f t="shared" si="67"/>
        <v>0</v>
      </c>
      <c r="I571" s="14">
        <v>0</v>
      </c>
      <c r="J571" s="14">
        <f t="shared" si="68"/>
        <v>0</v>
      </c>
      <c r="K571" s="14">
        <f t="shared" si="69"/>
        <v>0</v>
      </c>
      <c r="L571" s="14">
        <f t="shared" si="70"/>
        <v>0</v>
      </c>
      <c r="M571" s="15" t="s">
        <v>52</v>
      </c>
      <c r="N571" s="1" t="s">
        <v>1517</v>
      </c>
      <c r="O571" s="1" t="s">
        <v>52</v>
      </c>
      <c r="P571" s="1" t="s">
        <v>52</v>
      </c>
      <c r="Q571" s="1" t="s">
        <v>1333</v>
      </c>
      <c r="R571" s="1" t="s">
        <v>65</v>
      </c>
      <c r="S571" s="1" t="s">
        <v>65</v>
      </c>
      <c r="T571" s="1" t="s">
        <v>64</v>
      </c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1" t="s">
        <v>52</v>
      </c>
      <c r="AS571" s="1" t="s">
        <v>52</v>
      </c>
      <c r="AT571" s="2"/>
      <c r="AU571" s="1" t="s">
        <v>1518</v>
      </c>
      <c r="AV571" s="2">
        <v>305</v>
      </c>
    </row>
    <row r="572" spans="1:48" ht="30" customHeight="1">
      <c r="A572" s="15" t="s">
        <v>1512</v>
      </c>
      <c r="B572" s="15" t="s">
        <v>1519</v>
      </c>
      <c r="C572" s="15" t="s">
        <v>426</v>
      </c>
      <c r="D572" s="13">
        <v>2</v>
      </c>
      <c r="E572" s="14">
        <v>0</v>
      </c>
      <c r="F572" s="14">
        <f t="shared" si="66"/>
        <v>0</v>
      </c>
      <c r="G572" s="14">
        <v>0</v>
      </c>
      <c r="H572" s="14">
        <f t="shared" si="67"/>
        <v>0</v>
      </c>
      <c r="I572" s="14">
        <v>0</v>
      </c>
      <c r="J572" s="14">
        <f t="shared" si="68"/>
        <v>0</v>
      </c>
      <c r="K572" s="14">
        <f t="shared" si="69"/>
        <v>0</v>
      </c>
      <c r="L572" s="14">
        <f t="shared" si="70"/>
        <v>0</v>
      </c>
      <c r="M572" s="15" t="s">
        <v>52</v>
      </c>
      <c r="N572" s="1" t="s">
        <v>1520</v>
      </c>
      <c r="O572" s="1" t="s">
        <v>52</v>
      </c>
      <c r="P572" s="1" t="s">
        <v>52</v>
      </c>
      <c r="Q572" s="1" t="s">
        <v>1333</v>
      </c>
      <c r="R572" s="1" t="s">
        <v>65</v>
      </c>
      <c r="S572" s="1" t="s">
        <v>65</v>
      </c>
      <c r="T572" s="1" t="s">
        <v>64</v>
      </c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1" t="s">
        <v>52</v>
      </c>
      <c r="AS572" s="1" t="s">
        <v>52</v>
      </c>
      <c r="AT572" s="2"/>
      <c r="AU572" s="1" t="s">
        <v>1521</v>
      </c>
      <c r="AV572" s="2">
        <v>306</v>
      </c>
    </row>
    <row r="573" spans="1:48" ht="30" customHeight="1">
      <c r="A573" s="15" t="s">
        <v>1522</v>
      </c>
      <c r="B573" s="15" t="s">
        <v>1523</v>
      </c>
      <c r="C573" s="15" t="s">
        <v>61</v>
      </c>
      <c r="D573" s="13">
        <v>49</v>
      </c>
      <c r="E573" s="14">
        <v>0</v>
      </c>
      <c r="F573" s="14">
        <f t="shared" si="66"/>
        <v>0</v>
      </c>
      <c r="G573" s="14">
        <v>0</v>
      </c>
      <c r="H573" s="14">
        <f t="shared" si="67"/>
        <v>0</v>
      </c>
      <c r="I573" s="14">
        <v>0</v>
      </c>
      <c r="J573" s="14">
        <f t="shared" si="68"/>
        <v>0</v>
      </c>
      <c r="K573" s="14">
        <f t="shared" si="69"/>
        <v>0</v>
      </c>
      <c r="L573" s="14">
        <f t="shared" si="70"/>
        <v>0</v>
      </c>
      <c r="M573" s="15" t="s">
        <v>1524</v>
      </c>
      <c r="N573" s="1" t="s">
        <v>1525</v>
      </c>
      <c r="O573" s="1" t="s">
        <v>52</v>
      </c>
      <c r="P573" s="1" t="s">
        <v>52</v>
      </c>
      <c r="Q573" s="1" t="s">
        <v>1333</v>
      </c>
      <c r="R573" s="1" t="s">
        <v>64</v>
      </c>
      <c r="S573" s="1" t="s">
        <v>65</v>
      </c>
      <c r="T573" s="1" t="s">
        <v>65</v>
      </c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1" t="s">
        <v>52</v>
      </c>
      <c r="AS573" s="1" t="s">
        <v>52</v>
      </c>
      <c r="AT573" s="2"/>
      <c r="AU573" s="1" t="s">
        <v>1526</v>
      </c>
      <c r="AV573" s="2">
        <v>367</v>
      </c>
    </row>
    <row r="574" spans="1:48" ht="30" customHeight="1">
      <c r="A574" s="15" t="s">
        <v>1527</v>
      </c>
      <c r="B574" s="15" t="s">
        <v>1528</v>
      </c>
      <c r="C574" s="15" t="s">
        <v>421</v>
      </c>
      <c r="D574" s="13">
        <v>12</v>
      </c>
      <c r="E574" s="14">
        <v>0</v>
      </c>
      <c r="F574" s="14">
        <f t="shared" si="66"/>
        <v>0</v>
      </c>
      <c r="G574" s="14">
        <v>0</v>
      </c>
      <c r="H574" s="14">
        <f t="shared" si="67"/>
        <v>0</v>
      </c>
      <c r="I574" s="14">
        <v>0</v>
      </c>
      <c r="J574" s="14">
        <f t="shared" si="68"/>
        <v>0</v>
      </c>
      <c r="K574" s="14">
        <f t="shared" si="69"/>
        <v>0</v>
      </c>
      <c r="L574" s="14">
        <f t="shared" si="70"/>
        <v>0</v>
      </c>
      <c r="M574" s="15" t="s">
        <v>52</v>
      </c>
      <c r="N574" s="1" t="s">
        <v>1529</v>
      </c>
      <c r="O574" s="1" t="s">
        <v>52</v>
      </c>
      <c r="P574" s="1" t="s">
        <v>52</v>
      </c>
      <c r="Q574" s="1" t="s">
        <v>1333</v>
      </c>
      <c r="R574" s="1" t="s">
        <v>65</v>
      </c>
      <c r="S574" s="1" t="s">
        <v>65</v>
      </c>
      <c r="T574" s="1" t="s">
        <v>64</v>
      </c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1" t="s">
        <v>52</v>
      </c>
      <c r="AS574" s="1" t="s">
        <v>52</v>
      </c>
      <c r="AT574" s="2"/>
      <c r="AU574" s="1" t="s">
        <v>1530</v>
      </c>
      <c r="AV574" s="2">
        <v>579</v>
      </c>
    </row>
    <row r="575" spans="1:48" ht="30" customHeight="1">
      <c r="A575" s="15" t="s">
        <v>1531</v>
      </c>
      <c r="B575" s="15" t="s">
        <v>1532</v>
      </c>
      <c r="C575" s="15" t="s">
        <v>426</v>
      </c>
      <c r="D575" s="13">
        <v>10</v>
      </c>
      <c r="E575" s="14">
        <v>0</v>
      </c>
      <c r="F575" s="14">
        <f t="shared" si="66"/>
        <v>0</v>
      </c>
      <c r="G575" s="14">
        <v>0</v>
      </c>
      <c r="H575" s="14">
        <f t="shared" si="67"/>
        <v>0</v>
      </c>
      <c r="I575" s="14">
        <v>0</v>
      </c>
      <c r="J575" s="14">
        <f t="shared" si="68"/>
        <v>0</v>
      </c>
      <c r="K575" s="14">
        <f t="shared" si="69"/>
        <v>0</v>
      </c>
      <c r="L575" s="14">
        <f t="shared" si="70"/>
        <v>0</v>
      </c>
      <c r="M575" s="15" t="s">
        <v>52</v>
      </c>
      <c r="N575" s="1" t="s">
        <v>1533</v>
      </c>
      <c r="O575" s="1" t="s">
        <v>52</v>
      </c>
      <c r="P575" s="1" t="s">
        <v>52</v>
      </c>
      <c r="Q575" s="1" t="s">
        <v>1333</v>
      </c>
      <c r="R575" s="1" t="s">
        <v>65</v>
      </c>
      <c r="S575" s="1" t="s">
        <v>65</v>
      </c>
      <c r="T575" s="1" t="s">
        <v>64</v>
      </c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1" t="s">
        <v>52</v>
      </c>
      <c r="AS575" s="1" t="s">
        <v>52</v>
      </c>
      <c r="AT575" s="2"/>
      <c r="AU575" s="1" t="s">
        <v>1534</v>
      </c>
      <c r="AV575" s="2">
        <v>313</v>
      </c>
    </row>
    <row r="576" spans="1:48" ht="30" customHeight="1">
      <c r="A576" s="15" t="s">
        <v>1531</v>
      </c>
      <c r="B576" s="15" t="s">
        <v>1535</v>
      </c>
      <c r="C576" s="15" t="s">
        <v>426</v>
      </c>
      <c r="D576" s="13">
        <v>5</v>
      </c>
      <c r="E576" s="14">
        <v>0</v>
      </c>
      <c r="F576" s="14">
        <f t="shared" si="66"/>
        <v>0</v>
      </c>
      <c r="G576" s="14">
        <v>0</v>
      </c>
      <c r="H576" s="14">
        <f t="shared" si="67"/>
        <v>0</v>
      </c>
      <c r="I576" s="14">
        <v>0</v>
      </c>
      <c r="J576" s="14">
        <f t="shared" si="68"/>
        <v>0</v>
      </c>
      <c r="K576" s="14">
        <f t="shared" si="69"/>
        <v>0</v>
      </c>
      <c r="L576" s="14">
        <f t="shared" si="70"/>
        <v>0</v>
      </c>
      <c r="M576" s="15" t="s">
        <v>52</v>
      </c>
      <c r="N576" s="1" t="s">
        <v>1536</v>
      </c>
      <c r="O576" s="1" t="s">
        <v>52</v>
      </c>
      <c r="P576" s="1" t="s">
        <v>52</v>
      </c>
      <c r="Q576" s="1" t="s">
        <v>1333</v>
      </c>
      <c r="R576" s="1" t="s">
        <v>65</v>
      </c>
      <c r="S576" s="1" t="s">
        <v>65</v>
      </c>
      <c r="T576" s="1" t="s">
        <v>64</v>
      </c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1" t="s">
        <v>52</v>
      </c>
      <c r="AS576" s="1" t="s">
        <v>52</v>
      </c>
      <c r="AT576" s="2"/>
      <c r="AU576" s="1" t="s">
        <v>1537</v>
      </c>
      <c r="AV576" s="2">
        <v>314</v>
      </c>
    </row>
    <row r="577" spans="1:48" ht="30" customHeight="1">
      <c r="A577" s="15" t="s">
        <v>1531</v>
      </c>
      <c r="B577" s="15" t="s">
        <v>1538</v>
      </c>
      <c r="C577" s="15" t="s">
        <v>426</v>
      </c>
      <c r="D577" s="13">
        <v>34</v>
      </c>
      <c r="E577" s="14">
        <v>0</v>
      </c>
      <c r="F577" s="14">
        <f t="shared" si="66"/>
        <v>0</v>
      </c>
      <c r="G577" s="14">
        <v>0</v>
      </c>
      <c r="H577" s="14">
        <f t="shared" si="67"/>
        <v>0</v>
      </c>
      <c r="I577" s="14">
        <v>0</v>
      </c>
      <c r="J577" s="14">
        <f t="shared" si="68"/>
        <v>0</v>
      </c>
      <c r="K577" s="14">
        <f t="shared" si="69"/>
        <v>0</v>
      </c>
      <c r="L577" s="14">
        <f t="shared" si="70"/>
        <v>0</v>
      </c>
      <c r="M577" s="15" t="s">
        <v>52</v>
      </c>
      <c r="N577" s="1" t="s">
        <v>1539</v>
      </c>
      <c r="O577" s="1" t="s">
        <v>52</v>
      </c>
      <c r="P577" s="1" t="s">
        <v>52</v>
      </c>
      <c r="Q577" s="1" t="s">
        <v>1333</v>
      </c>
      <c r="R577" s="1" t="s">
        <v>65</v>
      </c>
      <c r="S577" s="1" t="s">
        <v>65</v>
      </c>
      <c r="T577" s="1" t="s">
        <v>64</v>
      </c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1" t="s">
        <v>52</v>
      </c>
      <c r="AS577" s="1" t="s">
        <v>52</v>
      </c>
      <c r="AT577" s="2"/>
      <c r="AU577" s="1" t="s">
        <v>1540</v>
      </c>
      <c r="AV577" s="2">
        <v>578</v>
      </c>
    </row>
    <row r="578" spans="1:48" ht="30" customHeight="1">
      <c r="A578" s="15" t="s">
        <v>1541</v>
      </c>
      <c r="B578" s="15" t="s">
        <v>1542</v>
      </c>
      <c r="C578" s="15" t="s">
        <v>426</v>
      </c>
      <c r="D578" s="13">
        <v>10</v>
      </c>
      <c r="E578" s="14">
        <v>0</v>
      </c>
      <c r="F578" s="14">
        <f t="shared" si="66"/>
        <v>0</v>
      </c>
      <c r="G578" s="14">
        <v>0</v>
      </c>
      <c r="H578" s="14">
        <f t="shared" si="67"/>
        <v>0</v>
      </c>
      <c r="I578" s="14">
        <v>0</v>
      </c>
      <c r="J578" s="14">
        <f t="shared" si="68"/>
        <v>0</v>
      </c>
      <c r="K578" s="14">
        <f t="shared" si="69"/>
        <v>0</v>
      </c>
      <c r="L578" s="14">
        <f t="shared" si="70"/>
        <v>0</v>
      </c>
      <c r="M578" s="15" t="s">
        <v>52</v>
      </c>
      <c r="N578" s="1" t="s">
        <v>1543</v>
      </c>
      <c r="O578" s="1" t="s">
        <v>52</v>
      </c>
      <c r="P578" s="1" t="s">
        <v>52</v>
      </c>
      <c r="Q578" s="1" t="s">
        <v>1333</v>
      </c>
      <c r="R578" s="1" t="s">
        <v>65</v>
      </c>
      <c r="S578" s="1" t="s">
        <v>65</v>
      </c>
      <c r="T578" s="1" t="s">
        <v>64</v>
      </c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1" t="s">
        <v>52</v>
      </c>
      <c r="AS578" s="1" t="s">
        <v>52</v>
      </c>
      <c r="AT578" s="2"/>
      <c r="AU578" s="1" t="s">
        <v>1544</v>
      </c>
      <c r="AV578" s="2">
        <v>580</v>
      </c>
    </row>
    <row r="579" spans="1:48" ht="30" customHeight="1">
      <c r="A579" s="15" t="s">
        <v>1545</v>
      </c>
      <c r="B579" s="15" t="s">
        <v>1523</v>
      </c>
      <c r="C579" s="15" t="s">
        <v>61</v>
      </c>
      <c r="D579" s="13">
        <v>10</v>
      </c>
      <c r="E579" s="14">
        <v>0</v>
      </c>
      <c r="F579" s="14">
        <f t="shared" si="66"/>
        <v>0</v>
      </c>
      <c r="G579" s="14">
        <v>0</v>
      </c>
      <c r="H579" s="14">
        <f t="shared" si="67"/>
        <v>0</v>
      </c>
      <c r="I579" s="14">
        <v>0</v>
      </c>
      <c r="J579" s="14">
        <f t="shared" si="68"/>
        <v>0</v>
      </c>
      <c r="K579" s="14">
        <f t="shared" si="69"/>
        <v>0</v>
      </c>
      <c r="L579" s="14">
        <f t="shared" si="70"/>
        <v>0</v>
      </c>
      <c r="M579" s="15" t="s">
        <v>1546</v>
      </c>
      <c r="N579" s="1" t="s">
        <v>1547</v>
      </c>
      <c r="O579" s="1" t="s">
        <v>52</v>
      </c>
      <c r="P579" s="1" t="s">
        <v>52</v>
      </c>
      <c r="Q579" s="1" t="s">
        <v>1333</v>
      </c>
      <c r="R579" s="1" t="s">
        <v>64</v>
      </c>
      <c r="S579" s="1" t="s">
        <v>65</v>
      </c>
      <c r="T579" s="1" t="s">
        <v>65</v>
      </c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1" t="s">
        <v>52</v>
      </c>
      <c r="AS579" s="1" t="s">
        <v>52</v>
      </c>
      <c r="AT579" s="2"/>
      <c r="AU579" s="1" t="s">
        <v>1548</v>
      </c>
      <c r="AV579" s="2">
        <v>581</v>
      </c>
    </row>
    <row r="580" spans="1:48" ht="30" customHeight="1">
      <c r="A580" s="15" t="s">
        <v>1549</v>
      </c>
      <c r="B580" s="15" t="s">
        <v>1550</v>
      </c>
      <c r="C580" s="15" t="s">
        <v>426</v>
      </c>
      <c r="D580" s="13">
        <v>4</v>
      </c>
      <c r="E580" s="14">
        <v>0</v>
      </c>
      <c r="F580" s="14">
        <f t="shared" si="66"/>
        <v>0</v>
      </c>
      <c r="G580" s="14">
        <v>0</v>
      </c>
      <c r="H580" s="14">
        <f t="shared" si="67"/>
        <v>0</v>
      </c>
      <c r="I580" s="14">
        <v>0</v>
      </c>
      <c r="J580" s="14">
        <f t="shared" si="68"/>
        <v>0</v>
      </c>
      <c r="K580" s="14">
        <f t="shared" si="69"/>
        <v>0</v>
      </c>
      <c r="L580" s="14">
        <f t="shared" si="70"/>
        <v>0</v>
      </c>
      <c r="M580" s="15" t="s">
        <v>52</v>
      </c>
      <c r="N580" s="1" t="s">
        <v>1551</v>
      </c>
      <c r="O580" s="1" t="s">
        <v>52</v>
      </c>
      <c r="P580" s="1" t="s">
        <v>52</v>
      </c>
      <c r="Q580" s="1" t="s">
        <v>1333</v>
      </c>
      <c r="R580" s="1" t="s">
        <v>65</v>
      </c>
      <c r="S580" s="1" t="s">
        <v>65</v>
      </c>
      <c r="T580" s="1" t="s">
        <v>64</v>
      </c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1" t="s">
        <v>52</v>
      </c>
      <c r="AS580" s="1" t="s">
        <v>52</v>
      </c>
      <c r="AT580" s="2"/>
      <c r="AU580" s="1" t="s">
        <v>1552</v>
      </c>
      <c r="AV580" s="2">
        <v>316</v>
      </c>
    </row>
    <row r="581" spans="1:48" ht="30" customHeight="1">
      <c r="A581" s="15" t="s">
        <v>1553</v>
      </c>
      <c r="B581" s="15" t="s">
        <v>1523</v>
      </c>
      <c r="C581" s="15" t="s">
        <v>61</v>
      </c>
      <c r="D581" s="13">
        <v>4</v>
      </c>
      <c r="E581" s="14">
        <v>0</v>
      </c>
      <c r="F581" s="14">
        <f t="shared" si="66"/>
        <v>0</v>
      </c>
      <c r="G581" s="14">
        <v>0</v>
      </c>
      <c r="H581" s="14">
        <f t="shared" si="67"/>
        <v>0</v>
      </c>
      <c r="I581" s="14">
        <v>0</v>
      </c>
      <c r="J581" s="14">
        <f t="shared" si="68"/>
        <v>0</v>
      </c>
      <c r="K581" s="14">
        <f t="shared" si="69"/>
        <v>0</v>
      </c>
      <c r="L581" s="14">
        <f t="shared" si="70"/>
        <v>0</v>
      </c>
      <c r="M581" s="15" t="s">
        <v>1554</v>
      </c>
      <c r="N581" s="1" t="s">
        <v>1555</v>
      </c>
      <c r="O581" s="1" t="s">
        <v>52</v>
      </c>
      <c r="P581" s="1" t="s">
        <v>52</v>
      </c>
      <c r="Q581" s="1" t="s">
        <v>1333</v>
      </c>
      <c r="R581" s="1" t="s">
        <v>64</v>
      </c>
      <c r="S581" s="1" t="s">
        <v>65</v>
      </c>
      <c r="T581" s="1" t="s">
        <v>65</v>
      </c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1" t="s">
        <v>52</v>
      </c>
      <c r="AS581" s="1" t="s">
        <v>52</v>
      </c>
      <c r="AT581" s="2"/>
      <c r="AU581" s="1" t="s">
        <v>1556</v>
      </c>
      <c r="AV581" s="2">
        <v>365</v>
      </c>
    </row>
    <row r="582" spans="1:48" ht="30" customHeight="1">
      <c r="A582" s="15" t="s">
        <v>1549</v>
      </c>
      <c r="B582" s="15" t="s">
        <v>1557</v>
      </c>
      <c r="C582" s="15" t="s">
        <v>426</v>
      </c>
      <c r="D582" s="13">
        <v>39</v>
      </c>
      <c r="E582" s="14">
        <v>0</v>
      </c>
      <c r="F582" s="14">
        <f t="shared" si="66"/>
        <v>0</v>
      </c>
      <c r="G582" s="14">
        <v>0</v>
      </c>
      <c r="H582" s="14">
        <f t="shared" si="67"/>
        <v>0</v>
      </c>
      <c r="I582" s="14">
        <v>0</v>
      </c>
      <c r="J582" s="14">
        <f t="shared" si="68"/>
        <v>0</v>
      </c>
      <c r="K582" s="14">
        <f t="shared" si="69"/>
        <v>0</v>
      </c>
      <c r="L582" s="14">
        <f t="shared" si="70"/>
        <v>0</v>
      </c>
      <c r="M582" s="15" t="s">
        <v>52</v>
      </c>
      <c r="N582" s="1" t="s">
        <v>1558</v>
      </c>
      <c r="O582" s="1" t="s">
        <v>52</v>
      </c>
      <c r="P582" s="1" t="s">
        <v>52</v>
      </c>
      <c r="Q582" s="1" t="s">
        <v>1333</v>
      </c>
      <c r="R582" s="1" t="s">
        <v>65</v>
      </c>
      <c r="S582" s="1" t="s">
        <v>65</v>
      </c>
      <c r="T582" s="1" t="s">
        <v>64</v>
      </c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1" t="s">
        <v>52</v>
      </c>
      <c r="AS582" s="1" t="s">
        <v>52</v>
      </c>
      <c r="AT582" s="2"/>
      <c r="AU582" s="1" t="s">
        <v>1559</v>
      </c>
      <c r="AV582" s="2">
        <v>318</v>
      </c>
    </row>
    <row r="583" spans="1:48" ht="30" customHeight="1">
      <c r="A583" s="15" t="s">
        <v>1549</v>
      </c>
      <c r="B583" s="15" t="s">
        <v>1560</v>
      </c>
      <c r="C583" s="15" t="s">
        <v>426</v>
      </c>
      <c r="D583" s="13">
        <v>10</v>
      </c>
      <c r="E583" s="14">
        <v>0</v>
      </c>
      <c r="F583" s="14">
        <f t="shared" si="66"/>
        <v>0</v>
      </c>
      <c r="G583" s="14">
        <v>0</v>
      </c>
      <c r="H583" s="14">
        <f t="shared" si="67"/>
        <v>0</v>
      </c>
      <c r="I583" s="14">
        <v>0</v>
      </c>
      <c r="J583" s="14">
        <f t="shared" si="68"/>
        <v>0</v>
      </c>
      <c r="K583" s="14">
        <f t="shared" si="69"/>
        <v>0</v>
      </c>
      <c r="L583" s="14">
        <f t="shared" si="70"/>
        <v>0</v>
      </c>
      <c r="M583" s="15" t="s">
        <v>52</v>
      </c>
      <c r="N583" s="1" t="s">
        <v>1561</v>
      </c>
      <c r="O583" s="1" t="s">
        <v>52</v>
      </c>
      <c r="P583" s="1" t="s">
        <v>52</v>
      </c>
      <c r="Q583" s="1" t="s">
        <v>1333</v>
      </c>
      <c r="R583" s="1" t="s">
        <v>65</v>
      </c>
      <c r="S583" s="1" t="s">
        <v>65</v>
      </c>
      <c r="T583" s="1" t="s">
        <v>64</v>
      </c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1" t="s">
        <v>52</v>
      </c>
      <c r="AS583" s="1" t="s">
        <v>52</v>
      </c>
      <c r="AT583" s="2"/>
      <c r="AU583" s="1" t="s">
        <v>1562</v>
      </c>
      <c r="AV583" s="2">
        <v>582</v>
      </c>
    </row>
    <row r="584" spans="1:48" ht="30" customHeight="1">
      <c r="A584" s="15" t="s">
        <v>1563</v>
      </c>
      <c r="B584" s="15" t="s">
        <v>1523</v>
      </c>
      <c r="C584" s="15" t="s">
        <v>61</v>
      </c>
      <c r="D584" s="13">
        <v>49</v>
      </c>
      <c r="E584" s="14">
        <v>0</v>
      </c>
      <c r="F584" s="14">
        <f t="shared" si="66"/>
        <v>0</v>
      </c>
      <c r="G584" s="14">
        <v>0</v>
      </c>
      <c r="H584" s="14">
        <f t="shared" si="67"/>
        <v>0</v>
      </c>
      <c r="I584" s="14">
        <v>0</v>
      </c>
      <c r="J584" s="14">
        <f t="shared" si="68"/>
        <v>0</v>
      </c>
      <c r="K584" s="14">
        <f t="shared" si="69"/>
        <v>0</v>
      </c>
      <c r="L584" s="14">
        <f t="shared" si="70"/>
        <v>0</v>
      </c>
      <c r="M584" s="15" t="s">
        <v>1564</v>
      </c>
      <c r="N584" s="1" t="s">
        <v>1565</v>
      </c>
      <c r="O584" s="1" t="s">
        <v>52</v>
      </c>
      <c r="P584" s="1" t="s">
        <v>52</v>
      </c>
      <c r="Q584" s="1" t="s">
        <v>1333</v>
      </c>
      <c r="R584" s="1" t="s">
        <v>64</v>
      </c>
      <c r="S584" s="1" t="s">
        <v>65</v>
      </c>
      <c r="T584" s="1" t="s">
        <v>65</v>
      </c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1" t="s">
        <v>52</v>
      </c>
      <c r="AS584" s="1" t="s">
        <v>52</v>
      </c>
      <c r="AT584" s="2"/>
      <c r="AU584" s="1" t="s">
        <v>1566</v>
      </c>
      <c r="AV584" s="2">
        <v>366</v>
      </c>
    </row>
    <row r="585" spans="1:48" ht="30" customHeight="1">
      <c r="A585" s="15" t="s">
        <v>1567</v>
      </c>
      <c r="B585" s="15" t="s">
        <v>52</v>
      </c>
      <c r="C585" s="15" t="s">
        <v>421</v>
      </c>
      <c r="D585" s="13">
        <v>10</v>
      </c>
      <c r="E585" s="14">
        <v>0</v>
      </c>
      <c r="F585" s="14">
        <f t="shared" si="66"/>
        <v>0</v>
      </c>
      <c r="G585" s="14">
        <v>0</v>
      </c>
      <c r="H585" s="14">
        <f t="shared" si="67"/>
        <v>0</v>
      </c>
      <c r="I585" s="14">
        <v>0</v>
      </c>
      <c r="J585" s="14">
        <f t="shared" si="68"/>
        <v>0</v>
      </c>
      <c r="K585" s="14">
        <f t="shared" si="69"/>
        <v>0</v>
      </c>
      <c r="L585" s="14">
        <f t="shared" si="70"/>
        <v>0</v>
      </c>
      <c r="M585" s="15" t="s">
        <v>52</v>
      </c>
      <c r="N585" s="1" t="s">
        <v>1568</v>
      </c>
      <c r="O585" s="1" t="s">
        <v>52</v>
      </c>
      <c r="P585" s="1" t="s">
        <v>52</v>
      </c>
      <c r="Q585" s="1" t="s">
        <v>1333</v>
      </c>
      <c r="R585" s="1" t="s">
        <v>65</v>
      </c>
      <c r="S585" s="1" t="s">
        <v>65</v>
      </c>
      <c r="T585" s="1" t="s">
        <v>64</v>
      </c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1" t="s">
        <v>52</v>
      </c>
      <c r="AS585" s="1" t="s">
        <v>52</v>
      </c>
      <c r="AT585" s="2"/>
      <c r="AU585" s="1" t="s">
        <v>1569</v>
      </c>
      <c r="AV585" s="2">
        <v>319</v>
      </c>
    </row>
    <row r="586" spans="1:48" ht="30" customHeight="1">
      <c r="A586" s="15" t="s">
        <v>1570</v>
      </c>
      <c r="B586" s="15" t="s">
        <v>52</v>
      </c>
      <c r="C586" s="15" t="s">
        <v>426</v>
      </c>
      <c r="D586" s="13">
        <v>2</v>
      </c>
      <c r="E586" s="14">
        <v>0</v>
      </c>
      <c r="F586" s="14">
        <f t="shared" si="66"/>
        <v>0</v>
      </c>
      <c r="G586" s="14">
        <v>0</v>
      </c>
      <c r="H586" s="14">
        <f t="shared" si="67"/>
        <v>0</v>
      </c>
      <c r="I586" s="14">
        <v>0</v>
      </c>
      <c r="J586" s="14">
        <f t="shared" si="68"/>
        <v>0</v>
      </c>
      <c r="K586" s="14">
        <f t="shared" si="69"/>
        <v>0</v>
      </c>
      <c r="L586" s="14">
        <f t="shared" si="70"/>
        <v>0</v>
      </c>
      <c r="M586" s="15" t="s">
        <v>52</v>
      </c>
      <c r="N586" s="1" t="s">
        <v>1571</v>
      </c>
      <c r="O586" s="1" t="s">
        <v>52</v>
      </c>
      <c r="P586" s="1" t="s">
        <v>52</v>
      </c>
      <c r="Q586" s="1" t="s">
        <v>1333</v>
      </c>
      <c r="R586" s="1" t="s">
        <v>65</v>
      </c>
      <c r="S586" s="1" t="s">
        <v>65</v>
      </c>
      <c r="T586" s="1" t="s">
        <v>64</v>
      </c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1" t="s">
        <v>52</v>
      </c>
      <c r="AS586" s="1" t="s">
        <v>52</v>
      </c>
      <c r="AT586" s="2"/>
      <c r="AU586" s="1" t="s">
        <v>1572</v>
      </c>
      <c r="AV586" s="2">
        <v>322</v>
      </c>
    </row>
    <row r="587" spans="1:48" ht="30" customHeight="1">
      <c r="A587" s="15" t="s">
        <v>1573</v>
      </c>
      <c r="B587" s="15" t="s">
        <v>1574</v>
      </c>
      <c r="C587" s="15" t="s">
        <v>426</v>
      </c>
      <c r="D587" s="13">
        <v>33</v>
      </c>
      <c r="E587" s="14">
        <v>0</v>
      </c>
      <c r="F587" s="14">
        <f t="shared" si="66"/>
        <v>0</v>
      </c>
      <c r="G587" s="14">
        <v>0</v>
      </c>
      <c r="H587" s="14">
        <f t="shared" si="67"/>
        <v>0</v>
      </c>
      <c r="I587" s="14">
        <v>0</v>
      </c>
      <c r="J587" s="14">
        <f t="shared" si="68"/>
        <v>0</v>
      </c>
      <c r="K587" s="14">
        <f t="shared" si="69"/>
        <v>0</v>
      </c>
      <c r="L587" s="14">
        <f t="shared" si="70"/>
        <v>0</v>
      </c>
      <c r="M587" s="15" t="s">
        <v>52</v>
      </c>
      <c r="N587" s="1" t="s">
        <v>1575</v>
      </c>
      <c r="O587" s="1" t="s">
        <v>52</v>
      </c>
      <c r="P587" s="1" t="s">
        <v>52</v>
      </c>
      <c r="Q587" s="1" t="s">
        <v>1333</v>
      </c>
      <c r="R587" s="1" t="s">
        <v>65</v>
      </c>
      <c r="S587" s="1" t="s">
        <v>65</v>
      </c>
      <c r="T587" s="1" t="s">
        <v>64</v>
      </c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1" t="s">
        <v>52</v>
      </c>
      <c r="AS587" s="1" t="s">
        <v>52</v>
      </c>
      <c r="AT587" s="2"/>
      <c r="AU587" s="1" t="s">
        <v>1576</v>
      </c>
      <c r="AV587" s="2">
        <v>323</v>
      </c>
    </row>
    <row r="588" spans="1:48" ht="30" customHeight="1">
      <c r="A588" s="15" t="s">
        <v>1573</v>
      </c>
      <c r="B588" s="15" t="s">
        <v>1577</v>
      </c>
      <c r="C588" s="15" t="s">
        <v>426</v>
      </c>
      <c r="D588" s="13">
        <v>10</v>
      </c>
      <c r="E588" s="14">
        <v>0</v>
      </c>
      <c r="F588" s="14">
        <f t="shared" si="66"/>
        <v>0</v>
      </c>
      <c r="G588" s="14">
        <v>0</v>
      </c>
      <c r="H588" s="14">
        <f t="shared" si="67"/>
        <v>0</v>
      </c>
      <c r="I588" s="14">
        <v>0</v>
      </c>
      <c r="J588" s="14">
        <f t="shared" si="68"/>
        <v>0</v>
      </c>
      <c r="K588" s="14">
        <f t="shared" si="69"/>
        <v>0</v>
      </c>
      <c r="L588" s="14">
        <f t="shared" si="70"/>
        <v>0</v>
      </c>
      <c r="M588" s="15" t="s">
        <v>52</v>
      </c>
      <c r="N588" s="1" t="s">
        <v>1578</v>
      </c>
      <c r="O588" s="1" t="s">
        <v>52</v>
      </c>
      <c r="P588" s="1" t="s">
        <v>52</v>
      </c>
      <c r="Q588" s="1" t="s">
        <v>1333</v>
      </c>
      <c r="R588" s="1" t="s">
        <v>65</v>
      </c>
      <c r="S588" s="1" t="s">
        <v>65</v>
      </c>
      <c r="T588" s="1" t="s">
        <v>64</v>
      </c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1" t="s">
        <v>52</v>
      </c>
      <c r="AS588" s="1" t="s">
        <v>52</v>
      </c>
      <c r="AT588" s="2"/>
      <c r="AU588" s="1" t="s">
        <v>1579</v>
      </c>
      <c r="AV588" s="2">
        <v>324</v>
      </c>
    </row>
    <row r="589" spans="1:48" ht="30" customHeight="1">
      <c r="A589" s="15" t="s">
        <v>1573</v>
      </c>
      <c r="B589" s="15" t="s">
        <v>1580</v>
      </c>
      <c r="C589" s="15" t="s">
        <v>426</v>
      </c>
      <c r="D589" s="13">
        <v>4</v>
      </c>
      <c r="E589" s="14">
        <v>0</v>
      </c>
      <c r="F589" s="14">
        <f t="shared" si="66"/>
        <v>0</v>
      </c>
      <c r="G589" s="14">
        <v>0</v>
      </c>
      <c r="H589" s="14">
        <f t="shared" si="67"/>
        <v>0</v>
      </c>
      <c r="I589" s="14">
        <v>0</v>
      </c>
      <c r="J589" s="14">
        <f t="shared" si="68"/>
        <v>0</v>
      </c>
      <c r="K589" s="14">
        <f t="shared" si="69"/>
        <v>0</v>
      </c>
      <c r="L589" s="14">
        <f t="shared" si="70"/>
        <v>0</v>
      </c>
      <c r="M589" s="15" t="s">
        <v>52</v>
      </c>
      <c r="N589" s="1" t="s">
        <v>1581</v>
      </c>
      <c r="O589" s="1" t="s">
        <v>52</v>
      </c>
      <c r="P589" s="1" t="s">
        <v>52</v>
      </c>
      <c r="Q589" s="1" t="s">
        <v>1333</v>
      </c>
      <c r="R589" s="1" t="s">
        <v>65</v>
      </c>
      <c r="S589" s="1" t="s">
        <v>65</v>
      </c>
      <c r="T589" s="1" t="s">
        <v>64</v>
      </c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1" t="s">
        <v>52</v>
      </c>
      <c r="AS589" s="1" t="s">
        <v>52</v>
      </c>
      <c r="AT589" s="2"/>
      <c r="AU589" s="1" t="s">
        <v>1582</v>
      </c>
      <c r="AV589" s="2">
        <v>325</v>
      </c>
    </row>
    <row r="590" spans="1:48" ht="30" customHeight="1">
      <c r="A590" s="15" t="s">
        <v>1583</v>
      </c>
      <c r="B590" s="15" t="s">
        <v>52</v>
      </c>
      <c r="C590" s="15" t="s">
        <v>426</v>
      </c>
      <c r="D590" s="13">
        <v>18</v>
      </c>
      <c r="E590" s="14">
        <v>0</v>
      </c>
      <c r="F590" s="14">
        <f t="shared" si="66"/>
        <v>0</v>
      </c>
      <c r="G590" s="14">
        <v>0</v>
      </c>
      <c r="H590" s="14">
        <f t="shared" si="67"/>
        <v>0</v>
      </c>
      <c r="I590" s="14">
        <v>0</v>
      </c>
      <c r="J590" s="14">
        <f t="shared" si="68"/>
        <v>0</v>
      </c>
      <c r="K590" s="14">
        <f t="shared" si="69"/>
        <v>0</v>
      </c>
      <c r="L590" s="14">
        <f t="shared" si="70"/>
        <v>0</v>
      </c>
      <c r="M590" s="15" t="s">
        <v>52</v>
      </c>
      <c r="N590" s="1" t="s">
        <v>1584</v>
      </c>
      <c r="O590" s="1" t="s">
        <v>52</v>
      </c>
      <c r="P590" s="1" t="s">
        <v>52</v>
      </c>
      <c r="Q590" s="1" t="s">
        <v>1333</v>
      </c>
      <c r="R590" s="1" t="s">
        <v>65</v>
      </c>
      <c r="S590" s="1" t="s">
        <v>65</v>
      </c>
      <c r="T590" s="1" t="s">
        <v>64</v>
      </c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1" t="s">
        <v>52</v>
      </c>
      <c r="AS590" s="1" t="s">
        <v>52</v>
      </c>
      <c r="AT590" s="2"/>
      <c r="AU590" s="1" t="s">
        <v>1585</v>
      </c>
      <c r="AV590" s="2">
        <v>326</v>
      </c>
    </row>
    <row r="591" spans="1:48" ht="30" customHeight="1">
      <c r="A591" s="15" t="s">
        <v>1586</v>
      </c>
      <c r="B591" s="15" t="s">
        <v>52</v>
      </c>
      <c r="C591" s="15" t="s">
        <v>426</v>
      </c>
      <c r="D591" s="13">
        <v>9</v>
      </c>
      <c r="E591" s="14">
        <v>0</v>
      </c>
      <c r="F591" s="14">
        <f t="shared" si="66"/>
        <v>0</v>
      </c>
      <c r="G591" s="14">
        <v>0</v>
      </c>
      <c r="H591" s="14">
        <f t="shared" si="67"/>
        <v>0</v>
      </c>
      <c r="I591" s="14">
        <v>0</v>
      </c>
      <c r="J591" s="14">
        <f t="shared" si="68"/>
        <v>0</v>
      </c>
      <c r="K591" s="14">
        <f t="shared" si="69"/>
        <v>0</v>
      </c>
      <c r="L591" s="14">
        <f t="shared" si="70"/>
        <v>0</v>
      </c>
      <c r="M591" s="15" t="s">
        <v>52</v>
      </c>
      <c r="N591" s="1" t="s">
        <v>1587</v>
      </c>
      <c r="O591" s="1" t="s">
        <v>52</v>
      </c>
      <c r="P591" s="1" t="s">
        <v>52</v>
      </c>
      <c r="Q591" s="1" t="s">
        <v>1333</v>
      </c>
      <c r="R591" s="1" t="s">
        <v>65</v>
      </c>
      <c r="S591" s="1" t="s">
        <v>65</v>
      </c>
      <c r="T591" s="1" t="s">
        <v>64</v>
      </c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1" t="s">
        <v>52</v>
      </c>
      <c r="AS591" s="1" t="s">
        <v>52</v>
      </c>
      <c r="AT591" s="2"/>
      <c r="AU591" s="1" t="s">
        <v>1588</v>
      </c>
      <c r="AV591" s="2">
        <v>328</v>
      </c>
    </row>
    <row r="592" spans="1:48" ht="30" customHeight="1">
      <c r="A592" s="13"/>
      <c r="B592" s="13"/>
      <c r="C592" s="13"/>
      <c r="D592" s="13"/>
      <c r="E592" s="14"/>
      <c r="F592" s="14"/>
      <c r="G592" s="14"/>
      <c r="H592" s="14"/>
      <c r="I592" s="14"/>
      <c r="J592" s="14"/>
      <c r="K592" s="14"/>
      <c r="L592" s="14"/>
      <c r="M592" s="13"/>
    </row>
    <row r="593" spans="1:48" ht="30" customHeight="1">
      <c r="A593" s="13"/>
      <c r="B593" s="13"/>
      <c r="C593" s="13"/>
      <c r="D593" s="13"/>
      <c r="E593" s="14"/>
      <c r="F593" s="14"/>
      <c r="G593" s="14"/>
      <c r="H593" s="14"/>
      <c r="I593" s="14"/>
      <c r="J593" s="14"/>
      <c r="K593" s="14"/>
      <c r="L593" s="14"/>
      <c r="M593" s="13"/>
    </row>
    <row r="594" spans="1:48" ht="30" customHeight="1">
      <c r="A594" s="13"/>
      <c r="B594" s="13"/>
      <c r="C594" s="13"/>
      <c r="D594" s="13"/>
      <c r="E594" s="14"/>
      <c r="F594" s="14"/>
      <c r="G594" s="14"/>
      <c r="H594" s="14"/>
      <c r="I594" s="14"/>
      <c r="J594" s="14"/>
      <c r="K594" s="14"/>
      <c r="L594" s="14"/>
      <c r="M594" s="13"/>
    </row>
    <row r="595" spans="1:48" ht="30" customHeight="1">
      <c r="A595" s="13"/>
      <c r="B595" s="13"/>
      <c r="C595" s="13"/>
      <c r="D595" s="13"/>
      <c r="E595" s="14"/>
      <c r="F595" s="14"/>
      <c r="G595" s="14"/>
      <c r="H595" s="14"/>
      <c r="I595" s="14"/>
      <c r="J595" s="14"/>
      <c r="K595" s="14"/>
      <c r="L595" s="14"/>
      <c r="M595" s="13"/>
    </row>
    <row r="596" spans="1:48" ht="30" customHeight="1">
      <c r="A596" s="13"/>
      <c r="B596" s="13"/>
      <c r="C596" s="13"/>
      <c r="D596" s="13"/>
      <c r="E596" s="14"/>
      <c r="F596" s="14"/>
      <c r="G596" s="14"/>
      <c r="H596" s="14"/>
      <c r="I596" s="14"/>
      <c r="J596" s="14"/>
      <c r="K596" s="14"/>
      <c r="L596" s="14"/>
      <c r="M596" s="13"/>
    </row>
    <row r="597" spans="1:48" ht="30" customHeight="1">
      <c r="A597" s="13"/>
      <c r="B597" s="13"/>
      <c r="C597" s="13"/>
      <c r="D597" s="13"/>
      <c r="E597" s="14"/>
      <c r="F597" s="14"/>
      <c r="G597" s="14"/>
      <c r="H597" s="14"/>
      <c r="I597" s="14"/>
      <c r="J597" s="14"/>
      <c r="K597" s="14"/>
      <c r="L597" s="14"/>
      <c r="M597" s="13"/>
    </row>
    <row r="598" spans="1:48" ht="30" customHeight="1">
      <c r="A598" s="13"/>
      <c r="B598" s="13"/>
      <c r="C598" s="13"/>
      <c r="D598" s="13"/>
      <c r="E598" s="14"/>
      <c r="F598" s="14"/>
      <c r="G598" s="14"/>
      <c r="H598" s="14"/>
      <c r="I598" s="14"/>
      <c r="J598" s="14"/>
      <c r="K598" s="14"/>
      <c r="L598" s="14"/>
      <c r="M598" s="13"/>
    </row>
    <row r="599" spans="1:48" ht="30" customHeight="1">
      <c r="A599" s="13"/>
      <c r="B599" s="13"/>
      <c r="C599" s="13"/>
      <c r="D599" s="13"/>
      <c r="E599" s="14"/>
      <c r="F599" s="14"/>
      <c r="G599" s="14"/>
      <c r="H599" s="14"/>
      <c r="I599" s="14"/>
      <c r="J599" s="14"/>
      <c r="K599" s="14"/>
      <c r="L599" s="14"/>
      <c r="M599" s="13"/>
    </row>
    <row r="600" spans="1:48" ht="30" customHeight="1">
      <c r="A600" s="13"/>
      <c r="B600" s="13"/>
      <c r="C600" s="13"/>
      <c r="D600" s="13"/>
      <c r="E600" s="14"/>
      <c r="F600" s="14"/>
      <c r="G600" s="14"/>
      <c r="H600" s="14"/>
      <c r="I600" s="14"/>
      <c r="J600" s="14"/>
      <c r="K600" s="14"/>
      <c r="L600" s="14"/>
      <c r="M600" s="13"/>
    </row>
    <row r="601" spans="1:48" ht="30" customHeight="1">
      <c r="A601" s="13"/>
      <c r="B601" s="13"/>
      <c r="C601" s="13"/>
      <c r="D601" s="13"/>
      <c r="E601" s="14"/>
      <c r="F601" s="14"/>
      <c r="G601" s="14"/>
      <c r="H601" s="14"/>
      <c r="I601" s="14"/>
      <c r="J601" s="14"/>
      <c r="K601" s="14"/>
      <c r="L601" s="14"/>
      <c r="M601" s="13"/>
    </row>
    <row r="602" spans="1:48" ht="30" customHeight="1">
      <c r="A602" s="13"/>
      <c r="B602" s="13"/>
      <c r="C602" s="13"/>
      <c r="D602" s="13"/>
      <c r="E602" s="14"/>
      <c r="F602" s="14"/>
      <c r="G602" s="14"/>
      <c r="H602" s="14"/>
      <c r="I602" s="14"/>
      <c r="J602" s="14"/>
      <c r="K602" s="14"/>
      <c r="L602" s="14"/>
      <c r="M602" s="13"/>
    </row>
    <row r="603" spans="1:48" ht="30" customHeight="1">
      <c r="A603" s="15" t="s">
        <v>95</v>
      </c>
      <c r="B603" s="13"/>
      <c r="C603" s="13"/>
      <c r="D603" s="13"/>
      <c r="E603" s="14"/>
      <c r="F603" s="14">
        <f>SUMIF(AR533:AR602,"",F533:F602)</f>
        <v>0</v>
      </c>
      <c r="G603" s="14"/>
      <c r="H603" s="14">
        <f>SUMIF(AR533:AR602,"",H533:H602)</f>
        <v>0</v>
      </c>
      <c r="I603" s="14"/>
      <c r="J603" s="14">
        <f>SUMIF(AR533:AR602,"",J533:J602)</f>
        <v>0</v>
      </c>
      <c r="K603" s="14"/>
      <c r="L603" s="14">
        <f>SUMIF(AR533:AR602,"",L533:L602)</f>
        <v>0</v>
      </c>
      <c r="M603" s="13"/>
      <c r="N603" t="s">
        <v>96</v>
      </c>
    </row>
    <row r="604" spans="1:48" ht="30" customHeight="1">
      <c r="A604" s="15" t="s">
        <v>1589</v>
      </c>
      <c r="B604" s="15" t="s">
        <v>166</v>
      </c>
      <c r="C604" s="13"/>
      <c r="D604" s="13"/>
      <c r="E604" s="14"/>
      <c r="F604" s="14"/>
      <c r="G604" s="14"/>
      <c r="H604" s="14"/>
      <c r="I604" s="14"/>
      <c r="J604" s="14"/>
      <c r="K604" s="14"/>
      <c r="L604" s="14"/>
      <c r="M604" s="13"/>
      <c r="N604" s="2"/>
      <c r="O604" s="2"/>
      <c r="P604" s="2"/>
      <c r="Q604" s="1" t="s">
        <v>1590</v>
      </c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</row>
    <row r="605" spans="1:48" ht="30" customHeight="1">
      <c r="A605" s="15" t="s">
        <v>1591</v>
      </c>
      <c r="B605" s="15" t="s">
        <v>1592</v>
      </c>
      <c r="C605" s="15" t="s">
        <v>108</v>
      </c>
      <c r="D605" s="13">
        <v>2</v>
      </c>
      <c r="E605" s="14">
        <v>0</v>
      </c>
      <c r="F605" s="14">
        <f t="shared" ref="F605:F616" si="71">TRUNC(E605*D605, 0)</f>
        <v>0</v>
      </c>
      <c r="G605" s="14">
        <v>0</v>
      </c>
      <c r="H605" s="14">
        <f t="shared" ref="H605:H616" si="72">TRUNC(G605*D605, 0)</f>
        <v>0</v>
      </c>
      <c r="I605" s="14">
        <v>0</v>
      </c>
      <c r="J605" s="14">
        <f t="shared" ref="J605:J616" si="73">TRUNC(I605*D605, 0)</f>
        <v>0</v>
      </c>
      <c r="K605" s="14">
        <f t="shared" ref="K605:K616" si="74">TRUNC(E605+G605+I605, 0)</f>
        <v>0</v>
      </c>
      <c r="L605" s="14">
        <f t="shared" ref="L605:L616" si="75">TRUNC(F605+H605+J605, 0)</f>
        <v>0</v>
      </c>
      <c r="M605" s="15" t="s">
        <v>52</v>
      </c>
      <c r="N605" s="1" t="s">
        <v>1593</v>
      </c>
      <c r="O605" s="1" t="s">
        <v>52</v>
      </c>
      <c r="P605" s="1" t="s">
        <v>52</v>
      </c>
      <c r="Q605" s="1" t="s">
        <v>1590</v>
      </c>
      <c r="R605" s="1" t="s">
        <v>65</v>
      </c>
      <c r="S605" s="1" t="s">
        <v>65</v>
      </c>
      <c r="T605" s="1" t="s">
        <v>64</v>
      </c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1" t="s">
        <v>52</v>
      </c>
      <c r="AS605" s="1" t="s">
        <v>52</v>
      </c>
      <c r="AT605" s="2"/>
      <c r="AU605" s="1" t="s">
        <v>1594</v>
      </c>
      <c r="AV605" s="2">
        <v>307</v>
      </c>
    </row>
    <row r="606" spans="1:48" ht="30" customHeight="1">
      <c r="A606" s="15" t="s">
        <v>1591</v>
      </c>
      <c r="B606" s="15" t="s">
        <v>1595</v>
      </c>
      <c r="C606" s="15" t="s">
        <v>108</v>
      </c>
      <c r="D606" s="13">
        <v>91</v>
      </c>
      <c r="E606" s="14">
        <v>0</v>
      </c>
      <c r="F606" s="14">
        <f t="shared" si="71"/>
        <v>0</v>
      </c>
      <c r="G606" s="14">
        <v>0</v>
      </c>
      <c r="H606" s="14">
        <f t="shared" si="72"/>
        <v>0</v>
      </c>
      <c r="I606" s="14">
        <v>0</v>
      </c>
      <c r="J606" s="14">
        <f t="shared" si="73"/>
        <v>0</v>
      </c>
      <c r="K606" s="14">
        <f t="shared" si="74"/>
        <v>0</v>
      </c>
      <c r="L606" s="14">
        <f t="shared" si="75"/>
        <v>0</v>
      </c>
      <c r="M606" s="15" t="s">
        <v>52</v>
      </c>
      <c r="N606" s="1" t="s">
        <v>1596</v>
      </c>
      <c r="O606" s="1" t="s">
        <v>52</v>
      </c>
      <c r="P606" s="1" t="s">
        <v>52</v>
      </c>
      <c r="Q606" s="1" t="s">
        <v>1590</v>
      </c>
      <c r="R606" s="1" t="s">
        <v>65</v>
      </c>
      <c r="S606" s="1" t="s">
        <v>65</v>
      </c>
      <c r="T606" s="1" t="s">
        <v>64</v>
      </c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1" t="s">
        <v>52</v>
      </c>
      <c r="AS606" s="1" t="s">
        <v>52</v>
      </c>
      <c r="AT606" s="2"/>
      <c r="AU606" s="1" t="s">
        <v>1597</v>
      </c>
      <c r="AV606" s="2">
        <v>308</v>
      </c>
    </row>
    <row r="607" spans="1:48" ht="30" customHeight="1">
      <c r="A607" s="15" t="s">
        <v>1598</v>
      </c>
      <c r="B607" s="15" t="s">
        <v>1599</v>
      </c>
      <c r="C607" s="15" t="s">
        <v>108</v>
      </c>
      <c r="D607" s="13">
        <v>14</v>
      </c>
      <c r="E607" s="14">
        <v>0</v>
      </c>
      <c r="F607" s="14">
        <f t="shared" si="71"/>
        <v>0</v>
      </c>
      <c r="G607" s="14">
        <v>0</v>
      </c>
      <c r="H607" s="14">
        <f t="shared" si="72"/>
        <v>0</v>
      </c>
      <c r="I607" s="14">
        <v>0</v>
      </c>
      <c r="J607" s="14">
        <f t="shared" si="73"/>
        <v>0</v>
      </c>
      <c r="K607" s="14">
        <f t="shared" si="74"/>
        <v>0</v>
      </c>
      <c r="L607" s="14">
        <f t="shared" si="75"/>
        <v>0</v>
      </c>
      <c r="M607" s="15" t="s">
        <v>52</v>
      </c>
      <c r="N607" s="1" t="s">
        <v>1600</v>
      </c>
      <c r="O607" s="1" t="s">
        <v>52</v>
      </c>
      <c r="P607" s="1" t="s">
        <v>52</v>
      </c>
      <c r="Q607" s="1" t="s">
        <v>1590</v>
      </c>
      <c r="R607" s="1" t="s">
        <v>65</v>
      </c>
      <c r="S607" s="1" t="s">
        <v>65</v>
      </c>
      <c r="T607" s="1" t="s">
        <v>64</v>
      </c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1" t="s">
        <v>52</v>
      </c>
      <c r="AS607" s="1" t="s">
        <v>52</v>
      </c>
      <c r="AT607" s="2"/>
      <c r="AU607" s="1" t="s">
        <v>1601</v>
      </c>
      <c r="AV607" s="2">
        <v>309</v>
      </c>
    </row>
    <row r="608" spans="1:48" ht="30" customHeight="1">
      <c r="A608" s="15" t="s">
        <v>1602</v>
      </c>
      <c r="B608" s="15" t="s">
        <v>1603</v>
      </c>
      <c r="C608" s="15" t="s">
        <v>108</v>
      </c>
      <c r="D608" s="13">
        <v>30</v>
      </c>
      <c r="E608" s="14">
        <v>0</v>
      </c>
      <c r="F608" s="14">
        <f t="shared" si="71"/>
        <v>0</v>
      </c>
      <c r="G608" s="14">
        <v>0</v>
      </c>
      <c r="H608" s="14">
        <f t="shared" si="72"/>
        <v>0</v>
      </c>
      <c r="I608" s="14">
        <v>0</v>
      </c>
      <c r="J608" s="14">
        <f t="shared" si="73"/>
        <v>0</v>
      </c>
      <c r="K608" s="14">
        <f t="shared" si="74"/>
        <v>0</v>
      </c>
      <c r="L608" s="14">
        <f t="shared" si="75"/>
        <v>0</v>
      </c>
      <c r="M608" s="15" t="s">
        <v>52</v>
      </c>
      <c r="N608" s="1" t="s">
        <v>1604</v>
      </c>
      <c r="O608" s="1" t="s">
        <v>52</v>
      </c>
      <c r="P608" s="1" t="s">
        <v>52</v>
      </c>
      <c r="Q608" s="1" t="s">
        <v>1590</v>
      </c>
      <c r="R608" s="1" t="s">
        <v>65</v>
      </c>
      <c r="S608" s="1" t="s">
        <v>65</v>
      </c>
      <c r="T608" s="1" t="s">
        <v>64</v>
      </c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1" t="s">
        <v>52</v>
      </c>
      <c r="AS608" s="1" t="s">
        <v>52</v>
      </c>
      <c r="AT608" s="2"/>
      <c r="AU608" s="1" t="s">
        <v>1605</v>
      </c>
      <c r="AV608" s="2">
        <v>310</v>
      </c>
    </row>
    <row r="609" spans="1:48" ht="30" customHeight="1">
      <c r="A609" s="15" t="s">
        <v>1606</v>
      </c>
      <c r="B609" s="15" t="s">
        <v>1607</v>
      </c>
      <c r="C609" s="15" t="s">
        <v>108</v>
      </c>
      <c r="D609" s="13">
        <v>2</v>
      </c>
      <c r="E609" s="14">
        <v>0</v>
      </c>
      <c r="F609" s="14">
        <f t="shared" si="71"/>
        <v>0</v>
      </c>
      <c r="G609" s="14">
        <v>0</v>
      </c>
      <c r="H609" s="14">
        <f t="shared" si="72"/>
        <v>0</v>
      </c>
      <c r="I609" s="14">
        <v>0</v>
      </c>
      <c r="J609" s="14">
        <f t="shared" si="73"/>
        <v>0</v>
      </c>
      <c r="K609" s="14">
        <f t="shared" si="74"/>
        <v>0</v>
      </c>
      <c r="L609" s="14">
        <f t="shared" si="75"/>
        <v>0</v>
      </c>
      <c r="M609" s="15" t="s">
        <v>1608</v>
      </c>
      <c r="N609" s="1" t="s">
        <v>1609</v>
      </c>
      <c r="O609" s="1" t="s">
        <v>52</v>
      </c>
      <c r="P609" s="1" t="s">
        <v>52</v>
      </c>
      <c r="Q609" s="1" t="s">
        <v>1590</v>
      </c>
      <c r="R609" s="1" t="s">
        <v>64</v>
      </c>
      <c r="S609" s="1" t="s">
        <v>65</v>
      </c>
      <c r="T609" s="1" t="s">
        <v>65</v>
      </c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1" t="s">
        <v>52</v>
      </c>
      <c r="AS609" s="1" t="s">
        <v>52</v>
      </c>
      <c r="AT609" s="2"/>
      <c r="AU609" s="1" t="s">
        <v>1610</v>
      </c>
      <c r="AV609" s="2">
        <v>368</v>
      </c>
    </row>
    <row r="610" spans="1:48" ht="30" customHeight="1">
      <c r="A610" s="15" t="s">
        <v>1606</v>
      </c>
      <c r="B610" s="15" t="s">
        <v>1611</v>
      </c>
      <c r="C610" s="15" t="s">
        <v>108</v>
      </c>
      <c r="D610" s="13">
        <v>91</v>
      </c>
      <c r="E610" s="14">
        <v>0</v>
      </c>
      <c r="F610" s="14">
        <f t="shared" si="71"/>
        <v>0</v>
      </c>
      <c r="G610" s="14">
        <v>0</v>
      </c>
      <c r="H610" s="14">
        <f t="shared" si="72"/>
        <v>0</v>
      </c>
      <c r="I610" s="14">
        <v>0</v>
      </c>
      <c r="J610" s="14">
        <f t="shared" si="73"/>
        <v>0</v>
      </c>
      <c r="K610" s="14">
        <f t="shared" si="74"/>
        <v>0</v>
      </c>
      <c r="L610" s="14">
        <f t="shared" si="75"/>
        <v>0</v>
      </c>
      <c r="M610" s="15" t="s">
        <v>1612</v>
      </c>
      <c r="N610" s="1" t="s">
        <v>1613</v>
      </c>
      <c r="O610" s="1" t="s">
        <v>52</v>
      </c>
      <c r="P610" s="1" t="s">
        <v>52</v>
      </c>
      <c r="Q610" s="1" t="s">
        <v>1590</v>
      </c>
      <c r="R610" s="1" t="s">
        <v>64</v>
      </c>
      <c r="S610" s="1" t="s">
        <v>65</v>
      </c>
      <c r="T610" s="1" t="s">
        <v>65</v>
      </c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1" t="s">
        <v>52</v>
      </c>
      <c r="AS610" s="1" t="s">
        <v>52</v>
      </c>
      <c r="AT610" s="2"/>
      <c r="AU610" s="1" t="s">
        <v>1614</v>
      </c>
      <c r="AV610" s="2">
        <v>369</v>
      </c>
    </row>
    <row r="611" spans="1:48" ht="30" customHeight="1">
      <c r="A611" s="15" t="s">
        <v>1615</v>
      </c>
      <c r="B611" s="15" t="s">
        <v>1616</v>
      </c>
      <c r="C611" s="15" t="s">
        <v>108</v>
      </c>
      <c r="D611" s="13">
        <v>14</v>
      </c>
      <c r="E611" s="14">
        <v>0</v>
      </c>
      <c r="F611" s="14">
        <f t="shared" si="71"/>
        <v>0</v>
      </c>
      <c r="G611" s="14">
        <v>0</v>
      </c>
      <c r="H611" s="14">
        <f t="shared" si="72"/>
        <v>0</v>
      </c>
      <c r="I611" s="14">
        <v>0</v>
      </c>
      <c r="J611" s="14">
        <f t="shared" si="73"/>
        <v>0</v>
      </c>
      <c r="K611" s="14">
        <f t="shared" si="74"/>
        <v>0</v>
      </c>
      <c r="L611" s="14">
        <f t="shared" si="75"/>
        <v>0</v>
      </c>
      <c r="M611" s="15" t="s">
        <v>1617</v>
      </c>
      <c r="N611" s="1" t="s">
        <v>1618</v>
      </c>
      <c r="O611" s="1" t="s">
        <v>52</v>
      </c>
      <c r="P611" s="1" t="s">
        <v>52</v>
      </c>
      <c r="Q611" s="1" t="s">
        <v>1590</v>
      </c>
      <c r="R611" s="1" t="s">
        <v>64</v>
      </c>
      <c r="S611" s="1" t="s">
        <v>65</v>
      </c>
      <c r="T611" s="1" t="s">
        <v>65</v>
      </c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1" t="s">
        <v>52</v>
      </c>
      <c r="AS611" s="1" t="s">
        <v>52</v>
      </c>
      <c r="AT611" s="2"/>
      <c r="AU611" s="1" t="s">
        <v>1619</v>
      </c>
      <c r="AV611" s="2">
        <v>370</v>
      </c>
    </row>
    <row r="612" spans="1:48" ht="30" customHeight="1">
      <c r="A612" s="15" t="s">
        <v>1620</v>
      </c>
      <c r="B612" s="15" t="s">
        <v>1621</v>
      </c>
      <c r="C612" s="15" t="s">
        <v>1622</v>
      </c>
      <c r="D612" s="13">
        <v>30</v>
      </c>
      <c r="E612" s="14">
        <v>0</v>
      </c>
      <c r="F612" s="14">
        <f t="shared" si="71"/>
        <v>0</v>
      </c>
      <c r="G612" s="14">
        <v>0</v>
      </c>
      <c r="H612" s="14">
        <f t="shared" si="72"/>
        <v>0</v>
      </c>
      <c r="I612" s="14">
        <v>0</v>
      </c>
      <c r="J612" s="14">
        <f t="shared" si="73"/>
        <v>0</v>
      </c>
      <c r="K612" s="14">
        <f t="shared" si="74"/>
        <v>0</v>
      </c>
      <c r="L612" s="14">
        <f t="shared" si="75"/>
        <v>0</v>
      </c>
      <c r="M612" s="15" t="s">
        <v>1623</v>
      </c>
      <c r="N612" s="1" t="s">
        <v>1624</v>
      </c>
      <c r="O612" s="1" t="s">
        <v>52</v>
      </c>
      <c r="P612" s="1" t="s">
        <v>52</v>
      </c>
      <c r="Q612" s="1" t="s">
        <v>1590</v>
      </c>
      <c r="R612" s="1" t="s">
        <v>64</v>
      </c>
      <c r="S612" s="1" t="s">
        <v>65</v>
      </c>
      <c r="T612" s="1" t="s">
        <v>65</v>
      </c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1" t="s">
        <v>52</v>
      </c>
      <c r="AS612" s="1" t="s">
        <v>52</v>
      </c>
      <c r="AT612" s="2"/>
      <c r="AU612" s="1" t="s">
        <v>1625</v>
      </c>
      <c r="AV612" s="2">
        <v>376</v>
      </c>
    </row>
    <row r="613" spans="1:48" ht="30" customHeight="1">
      <c r="A613" s="15" t="s">
        <v>1626</v>
      </c>
      <c r="B613" s="15" t="s">
        <v>1627</v>
      </c>
      <c r="C613" s="15" t="s">
        <v>79</v>
      </c>
      <c r="D613" s="13">
        <v>638</v>
      </c>
      <c r="E613" s="14">
        <v>0</v>
      </c>
      <c r="F613" s="14">
        <f t="shared" si="71"/>
        <v>0</v>
      </c>
      <c r="G613" s="14">
        <v>0</v>
      </c>
      <c r="H613" s="14">
        <f t="shared" si="72"/>
        <v>0</v>
      </c>
      <c r="I613" s="14">
        <v>0</v>
      </c>
      <c r="J613" s="14">
        <f t="shared" si="73"/>
        <v>0</v>
      </c>
      <c r="K613" s="14">
        <f t="shared" si="74"/>
        <v>0</v>
      </c>
      <c r="L613" s="14">
        <f t="shared" si="75"/>
        <v>0</v>
      </c>
      <c r="M613" s="15" t="s">
        <v>1628</v>
      </c>
      <c r="N613" s="1" t="s">
        <v>1629</v>
      </c>
      <c r="O613" s="1" t="s">
        <v>52</v>
      </c>
      <c r="P613" s="1" t="s">
        <v>52</v>
      </c>
      <c r="Q613" s="1" t="s">
        <v>1590</v>
      </c>
      <c r="R613" s="1" t="s">
        <v>64</v>
      </c>
      <c r="S613" s="1" t="s">
        <v>65</v>
      </c>
      <c r="T613" s="1" t="s">
        <v>65</v>
      </c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1" t="s">
        <v>52</v>
      </c>
      <c r="AS613" s="1" t="s">
        <v>52</v>
      </c>
      <c r="AT613" s="2"/>
      <c r="AU613" s="1" t="s">
        <v>1630</v>
      </c>
      <c r="AV613" s="2">
        <v>329</v>
      </c>
    </row>
    <row r="614" spans="1:48" ht="30" customHeight="1">
      <c r="A614" s="15" t="s">
        <v>1631</v>
      </c>
      <c r="B614" s="15" t="s">
        <v>1627</v>
      </c>
      <c r="C614" s="15" t="s">
        <v>79</v>
      </c>
      <c r="D614" s="13">
        <v>330</v>
      </c>
      <c r="E614" s="14">
        <v>0</v>
      </c>
      <c r="F614" s="14">
        <f t="shared" si="71"/>
        <v>0</v>
      </c>
      <c r="G614" s="14">
        <v>0</v>
      </c>
      <c r="H614" s="14">
        <f t="shared" si="72"/>
        <v>0</v>
      </c>
      <c r="I614" s="14">
        <v>0</v>
      </c>
      <c r="J614" s="14">
        <f t="shared" si="73"/>
        <v>0</v>
      </c>
      <c r="K614" s="14">
        <f t="shared" si="74"/>
        <v>0</v>
      </c>
      <c r="L614" s="14">
        <f t="shared" si="75"/>
        <v>0</v>
      </c>
      <c r="M614" s="15" t="s">
        <v>1632</v>
      </c>
      <c r="N614" s="1" t="s">
        <v>1633</v>
      </c>
      <c r="O614" s="1" t="s">
        <v>52</v>
      </c>
      <c r="P614" s="1" t="s">
        <v>52</v>
      </c>
      <c r="Q614" s="1" t="s">
        <v>1590</v>
      </c>
      <c r="R614" s="1" t="s">
        <v>64</v>
      </c>
      <c r="S614" s="1" t="s">
        <v>65</v>
      </c>
      <c r="T614" s="1" t="s">
        <v>65</v>
      </c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1" t="s">
        <v>52</v>
      </c>
      <c r="AS614" s="1" t="s">
        <v>52</v>
      </c>
      <c r="AT614" s="2"/>
      <c r="AU614" s="1" t="s">
        <v>1634</v>
      </c>
      <c r="AV614" s="2">
        <v>371</v>
      </c>
    </row>
    <row r="615" spans="1:48" ht="30" customHeight="1">
      <c r="A615" s="15" t="s">
        <v>1635</v>
      </c>
      <c r="B615" s="15" t="s">
        <v>1636</v>
      </c>
      <c r="C615" s="15" t="s">
        <v>108</v>
      </c>
      <c r="D615" s="13">
        <v>5</v>
      </c>
      <c r="E615" s="14">
        <v>0</v>
      </c>
      <c r="F615" s="14">
        <f t="shared" si="71"/>
        <v>0</v>
      </c>
      <c r="G615" s="14">
        <v>0</v>
      </c>
      <c r="H615" s="14">
        <f t="shared" si="72"/>
        <v>0</v>
      </c>
      <c r="I615" s="14">
        <v>0</v>
      </c>
      <c r="J615" s="14">
        <f t="shared" si="73"/>
        <v>0</v>
      </c>
      <c r="K615" s="14">
        <f t="shared" si="74"/>
        <v>0</v>
      </c>
      <c r="L615" s="14">
        <f t="shared" si="75"/>
        <v>0</v>
      </c>
      <c r="M615" s="15" t="s">
        <v>1637</v>
      </c>
      <c r="N615" s="1" t="s">
        <v>1638</v>
      </c>
      <c r="O615" s="1" t="s">
        <v>52</v>
      </c>
      <c r="P615" s="1" t="s">
        <v>52</v>
      </c>
      <c r="Q615" s="1" t="s">
        <v>1590</v>
      </c>
      <c r="R615" s="1" t="s">
        <v>64</v>
      </c>
      <c r="S615" s="1" t="s">
        <v>65</v>
      </c>
      <c r="T615" s="1" t="s">
        <v>65</v>
      </c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1" t="s">
        <v>52</v>
      </c>
      <c r="AS615" s="1" t="s">
        <v>52</v>
      </c>
      <c r="AT615" s="2"/>
      <c r="AU615" s="1" t="s">
        <v>1639</v>
      </c>
      <c r="AV615" s="2">
        <v>372</v>
      </c>
    </row>
    <row r="616" spans="1:48" ht="30" customHeight="1">
      <c r="A616" s="15" t="s">
        <v>1640</v>
      </c>
      <c r="B616" s="15" t="s">
        <v>1636</v>
      </c>
      <c r="C616" s="15" t="s">
        <v>108</v>
      </c>
      <c r="D616" s="13">
        <v>65</v>
      </c>
      <c r="E616" s="14">
        <v>0</v>
      </c>
      <c r="F616" s="14">
        <f t="shared" si="71"/>
        <v>0</v>
      </c>
      <c r="G616" s="14">
        <v>0</v>
      </c>
      <c r="H616" s="14">
        <f t="shared" si="72"/>
        <v>0</v>
      </c>
      <c r="I616" s="14">
        <v>0</v>
      </c>
      <c r="J616" s="14">
        <f t="shared" si="73"/>
        <v>0</v>
      </c>
      <c r="K616" s="14">
        <f t="shared" si="74"/>
        <v>0</v>
      </c>
      <c r="L616" s="14">
        <f t="shared" si="75"/>
        <v>0</v>
      </c>
      <c r="M616" s="15" t="s">
        <v>1641</v>
      </c>
      <c r="N616" s="1" t="s">
        <v>1642</v>
      </c>
      <c r="O616" s="1" t="s">
        <v>52</v>
      </c>
      <c r="P616" s="1" t="s">
        <v>52</v>
      </c>
      <c r="Q616" s="1" t="s">
        <v>1590</v>
      </c>
      <c r="R616" s="1" t="s">
        <v>64</v>
      </c>
      <c r="S616" s="1" t="s">
        <v>65</v>
      </c>
      <c r="T616" s="1" t="s">
        <v>65</v>
      </c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1" t="s">
        <v>52</v>
      </c>
      <c r="AS616" s="1" t="s">
        <v>52</v>
      </c>
      <c r="AT616" s="2"/>
      <c r="AU616" s="1" t="s">
        <v>1643</v>
      </c>
      <c r="AV616" s="2">
        <v>756</v>
      </c>
    </row>
    <row r="617" spans="1:48" ht="30" customHeight="1">
      <c r="A617" s="13"/>
      <c r="B617" s="13"/>
      <c r="C617" s="13"/>
      <c r="D617" s="13"/>
      <c r="E617" s="14">
        <v>0</v>
      </c>
      <c r="F617" s="14"/>
      <c r="G617" s="14"/>
      <c r="H617" s="14"/>
      <c r="I617" s="14"/>
      <c r="J617" s="14"/>
      <c r="K617" s="14"/>
      <c r="L617" s="14"/>
      <c r="M617" s="13"/>
    </row>
    <row r="618" spans="1:48" ht="30" customHeight="1">
      <c r="A618" s="13"/>
      <c r="B618" s="13"/>
      <c r="C618" s="13"/>
      <c r="D618" s="13"/>
      <c r="E618" s="14"/>
      <c r="F618" s="14"/>
      <c r="G618" s="14"/>
      <c r="H618" s="14"/>
      <c r="I618" s="14"/>
      <c r="J618" s="14"/>
      <c r="K618" s="14"/>
      <c r="L618" s="14"/>
      <c r="M618" s="13"/>
    </row>
    <row r="619" spans="1:48" ht="30" customHeight="1">
      <c r="A619" s="13"/>
      <c r="B619" s="13"/>
      <c r="C619" s="13"/>
      <c r="D619" s="13"/>
      <c r="E619" s="14"/>
      <c r="F619" s="14"/>
      <c r="G619" s="14"/>
      <c r="H619" s="14"/>
      <c r="I619" s="14"/>
      <c r="J619" s="14"/>
      <c r="K619" s="14"/>
      <c r="L619" s="14"/>
      <c r="M619" s="13"/>
    </row>
    <row r="620" spans="1:48" ht="30" customHeight="1">
      <c r="A620" s="13"/>
      <c r="B620" s="13"/>
      <c r="C620" s="13"/>
      <c r="D620" s="13"/>
      <c r="E620" s="14"/>
      <c r="F620" s="14"/>
      <c r="G620" s="14"/>
      <c r="H620" s="14"/>
      <c r="I620" s="14"/>
      <c r="J620" s="14"/>
      <c r="K620" s="14"/>
      <c r="L620" s="14"/>
      <c r="M620" s="13"/>
    </row>
    <row r="621" spans="1:48" ht="30" customHeight="1">
      <c r="A621" s="13"/>
      <c r="B621" s="13"/>
      <c r="C621" s="13"/>
      <c r="D621" s="13"/>
      <c r="E621" s="14"/>
      <c r="F621" s="14"/>
      <c r="G621" s="14"/>
      <c r="H621" s="14"/>
      <c r="I621" s="14"/>
      <c r="J621" s="14"/>
      <c r="K621" s="14"/>
      <c r="L621" s="14"/>
      <c r="M621" s="13"/>
    </row>
    <row r="622" spans="1:48" ht="30" customHeight="1">
      <c r="A622" s="13"/>
      <c r="B622" s="13"/>
      <c r="C622" s="13"/>
      <c r="D622" s="13"/>
      <c r="E622" s="14"/>
      <c r="F622" s="14"/>
      <c r="G622" s="14"/>
      <c r="H622" s="14"/>
      <c r="I622" s="14"/>
      <c r="J622" s="14"/>
      <c r="K622" s="14"/>
      <c r="L622" s="14"/>
      <c r="M622" s="13"/>
    </row>
    <row r="623" spans="1:48" ht="30" customHeight="1">
      <c r="A623" s="13"/>
      <c r="B623" s="13"/>
      <c r="C623" s="13"/>
      <c r="D623" s="13"/>
      <c r="E623" s="14"/>
      <c r="F623" s="14"/>
      <c r="G623" s="14"/>
      <c r="H623" s="14"/>
      <c r="I623" s="14"/>
      <c r="J623" s="14"/>
      <c r="K623" s="14"/>
      <c r="L623" s="14"/>
      <c r="M623" s="13"/>
    </row>
    <row r="624" spans="1:48" ht="30" customHeight="1">
      <c r="A624" s="13"/>
      <c r="B624" s="13"/>
      <c r="C624" s="13"/>
      <c r="D624" s="13"/>
      <c r="E624" s="14"/>
      <c r="F624" s="14"/>
      <c r="G624" s="14"/>
      <c r="H624" s="14"/>
      <c r="I624" s="14"/>
      <c r="J624" s="14"/>
      <c r="K624" s="14"/>
      <c r="L624" s="14"/>
      <c r="M624" s="13"/>
    </row>
    <row r="625" spans="1:48" ht="30" customHeight="1">
      <c r="A625" s="13"/>
      <c r="B625" s="13"/>
      <c r="C625" s="13"/>
      <c r="D625" s="13"/>
      <c r="E625" s="14"/>
      <c r="F625" s="14"/>
      <c r="G625" s="14"/>
      <c r="H625" s="14"/>
      <c r="I625" s="14"/>
      <c r="J625" s="14"/>
      <c r="K625" s="14"/>
      <c r="L625" s="14"/>
      <c r="M625" s="13"/>
    </row>
    <row r="626" spans="1:48" ht="30" customHeight="1">
      <c r="A626" s="13"/>
      <c r="B626" s="13"/>
      <c r="C626" s="13"/>
      <c r="D626" s="13"/>
      <c r="E626" s="14"/>
      <c r="F626" s="14"/>
      <c r="G626" s="14"/>
      <c r="H626" s="14"/>
      <c r="I626" s="14"/>
      <c r="J626" s="14"/>
      <c r="K626" s="14"/>
      <c r="L626" s="14"/>
      <c r="M626" s="13"/>
    </row>
    <row r="627" spans="1:48" ht="30" customHeight="1">
      <c r="A627" s="15" t="s">
        <v>95</v>
      </c>
      <c r="B627" s="13"/>
      <c r="C627" s="13"/>
      <c r="D627" s="13"/>
      <c r="E627" s="14"/>
      <c r="F627" s="14">
        <f>SUMIF(AR605:AR626,"",F605:F626)</f>
        <v>0</v>
      </c>
      <c r="G627" s="14"/>
      <c r="H627" s="14">
        <f>SUMIF(AR605:AR626,"",H605:H626)</f>
        <v>0</v>
      </c>
      <c r="I627" s="14"/>
      <c r="J627" s="14">
        <f>SUMIF(AR605:AR626,"",J605:J626)</f>
        <v>0</v>
      </c>
      <c r="K627" s="14"/>
      <c r="L627" s="14">
        <f>SUMIF(AR605:AR626,"",L605:L626)</f>
        <v>0</v>
      </c>
      <c r="M627" s="13"/>
      <c r="N627" t="s">
        <v>96</v>
      </c>
    </row>
    <row r="628" spans="1:48" ht="30" customHeight="1">
      <c r="A628" s="15" t="s">
        <v>1644</v>
      </c>
      <c r="B628" s="15" t="s">
        <v>166</v>
      </c>
      <c r="C628" s="13"/>
      <c r="D628" s="13"/>
      <c r="E628" s="14"/>
      <c r="F628" s="14"/>
      <c r="G628" s="14"/>
      <c r="H628" s="14"/>
      <c r="I628" s="14"/>
      <c r="J628" s="14"/>
      <c r="K628" s="14"/>
      <c r="L628" s="14"/>
      <c r="M628" s="13"/>
      <c r="N628" s="2"/>
      <c r="O628" s="2"/>
      <c r="P628" s="2"/>
      <c r="Q628" s="1" t="s">
        <v>1645</v>
      </c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</row>
    <row r="629" spans="1:48" ht="30" customHeight="1">
      <c r="A629" s="15" t="s">
        <v>1646</v>
      </c>
      <c r="B629" s="15" t="s">
        <v>1647</v>
      </c>
      <c r="C629" s="15" t="s">
        <v>108</v>
      </c>
      <c r="D629" s="13">
        <v>54</v>
      </c>
      <c r="E629" s="14">
        <v>0</v>
      </c>
      <c r="F629" s="14">
        <f t="shared" ref="F629:F639" si="76">TRUNC(E629*D629, 0)</f>
        <v>0</v>
      </c>
      <c r="G629" s="14">
        <v>0</v>
      </c>
      <c r="H629" s="14">
        <f t="shared" ref="H629:H639" si="77">TRUNC(G629*D629, 0)</f>
        <v>0</v>
      </c>
      <c r="I629" s="14">
        <v>0</v>
      </c>
      <c r="J629" s="14">
        <f t="shared" ref="J629:J639" si="78">TRUNC(I629*D629, 0)</f>
        <v>0</v>
      </c>
      <c r="K629" s="14">
        <f t="shared" ref="K629:K639" si="79">TRUNC(E629+G629+I629, 0)</f>
        <v>0</v>
      </c>
      <c r="L629" s="14">
        <f t="shared" ref="L629:L639" si="80">TRUNC(F629+H629+J629, 0)</f>
        <v>0</v>
      </c>
      <c r="M629" s="15" t="s">
        <v>1648</v>
      </c>
      <c r="N629" s="1" t="s">
        <v>1649</v>
      </c>
      <c r="O629" s="1" t="s">
        <v>52</v>
      </c>
      <c r="P629" s="1" t="s">
        <v>52</v>
      </c>
      <c r="Q629" s="1" t="s">
        <v>1645</v>
      </c>
      <c r="R629" s="1" t="s">
        <v>64</v>
      </c>
      <c r="S629" s="1" t="s">
        <v>65</v>
      </c>
      <c r="T629" s="1" t="s">
        <v>65</v>
      </c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1" t="s">
        <v>52</v>
      </c>
      <c r="AS629" s="1" t="s">
        <v>52</v>
      </c>
      <c r="AT629" s="2"/>
      <c r="AU629" s="1" t="s">
        <v>1650</v>
      </c>
      <c r="AV629" s="2">
        <v>585</v>
      </c>
    </row>
    <row r="630" spans="1:48" ht="30" customHeight="1">
      <c r="A630" s="15" t="s">
        <v>1651</v>
      </c>
      <c r="B630" s="15" t="s">
        <v>1652</v>
      </c>
      <c r="C630" s="15" t="s">
        <v>108</v>
      </c>
      <c r="D630" s="13">
        <v>54</v>
      </c>
      <c r="E630" s="14">
        <v>0</v>
      </c>
      <c r="F630" s="14">
        <f t="shared" si="76"/>
        <v>0</v>
      </c>
      <c r="G630" s="14">
        <v>0</v>
      </c>
      <c r="H630" s="14">
        <f t="shared" si="77"/>
        <v>0</v>
      </c>
      <c r="I630" s="14">
        <v>0</v>
      </c>
      <c r="J630" s="14">
        <f t="shared" si="78"/>
        <v>0</v>
      </c>
      <c r="K630" s="14">
        <f t="shared" si="79"/>
        <v>0</v>
      </c>
      <c r="L630" s="14">
        <f t="shared" si="80"/>
        <v>0</v>
      </c>
      <c r="M630" s="15" t="s">
        <v>1653</v>
      </c>
      <c r="N630" s="1" t="s">
        <v>1654</v>
      </c>
      <c r="O630" s="1" t="s">
        <v>52</v>
      </c>
      <c r="P630" s="1" t="s">
        <v>52</v>
      </c>
      <c r="Q630" s="1" t="s">
        <v>1645</v>
      </c>
      <c r="R630" s="1" t="s">
        <v>64</v>
      </c>
      <c r="S630" s="1" t="s">
        <v>65</v>
      </c>
      <c r="T630" s="1" t="s">
        <v>65</v>
      </c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1" t="s">
        <v>52</v>
      </c>
      <c r="AS630" s="1" t="s">
        <v>52</v>
      </c>
      <c r="AT630" s="2"/>
      <c r="AU630" s="1" t="s">
        <v>1655</v>
      </c>
      <c r="AV630" s="2">
        <v>586</v>
      </c>
    </row>
    <row r="631" spans="1:48" ht="30" customHeight="1">
      <c r="A631" s="15" t="s">
        <v>1656</v>
      </c>
      <c r="B631" s="15" t="s">
        <v>1657</v>
      </c>
      <c r="C631" s="15" t="s">
        <v>108</v>
      </c>
      <c r="D631" s="13">
        <v>37</v>
      </c>
      <c r="E631" s="14">
        <v>0</v>
      </c>
      <c r="F631" s="14">
        <f t="shared" si="76"/>
        <v>0</v>
      </c>
      <c r="G631" s="14">
        <v>0</v>
      </c>
      <c r="H631" s="14">
        <f t="shared" si="77"/>
        <v>0</v>
      </c>
      <c r="I631" s="14">
        <v>0</v>
      </c>
      <c r="J631" s="14">
        <f t="shared" si="78"/>
        <v>0</v>
      </c>
      <c r="K631" s="14">
        <f t="shared" si="79"/>
        <v>0</v>
      </c>
      <c r="L631" s="14">
        <f t="shared" si="80"/>
        <v>0</v>
      </c>
      <c r="M631" s="15" t="s">
        <v>1658</v>
      </c>
      <c r="N631" s="1" t="s">
        <v>1659</v>
      </c>
      <c r="O631" s="1" t="s">
        <v>52</v>
      </c>
      <c r="P631" s="1" t="s">
        <v>52</v>
      </c>
      <c r="Q631" s="1" t="s">
        <v>1645</v>
      </c>
      <c r="R631" s="1" t="s">
        <v>64</v>
      </c>
      <c r="S631" s="1" t="s">
        <v>65</v>
      </c>
      <c r="T631" s="1" t="s">
        <v>65</v>
      </c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1" t="s">
        <v>52</v>
      </c>
      <c r="AS631" s="1" t="s">
        <v>52</v>
      </c>
      <c r="AT631" s="2"/>
      <c r="AU631" s="1" t="s">
        <v>1660</v>
      </c>
      <c r="AV631" s="2">
        <v>380</v>
      </c>
    </row>
    <row r="632" spans="1:48" ht="30" customHeight="1">
      <c r="A632" s="15" t="s">
        <v>1661</v>
      </c>
      <c r="B632" s="15" t="s">
        <v>1662</v>
      </c>
      <c r="C632" s="15" t="s">
        <v>108</v>
      </c>
      <c r="D632" s="13">
        <v>756</v>
      </c>
      <c r="E632" s="14">
        <v>0</v>
      </c>
      <c r="F632" s="14">
        <f t="shared" si="76"/>
        <v>0</v>
      </c>
      <c r="G632" s="14">
        <v>0</v>
      </c>
      <c r="H632" s="14">
        <f t="shared" si="77"/>
        <v>0</v>
      </c>
      <c r="I632" s="14">
        <v>0</v>
      </c>
      <c r="J632" s="14">
        <f t="shared" si="78"/>
        <v>0</v>
      </c>
      <c r="K632" s="14">
        <f t="shared" si="79"/>
        <v>0</v>
      </c>
      <c r="L632" s="14">
        <f t="shared" si="80"/>
        <v>0</v>
      </c>
      <c r="M632" s="15" t="s">
        <v>1663</v>
      </c>
      <c r="N632" s="1" t="s">
        <v>1664</v>
      </c>
      <c r="O632" s="1" t="s">
        <v>52</v>
      </c>
      <c r="P632" s="1" t="s">
        <v>52</v>
      </c>
      <c r="Q632" s="1" t="s">
        <v>1645</v>
      </c>
      <c r="R632" s="1" t="s">
        <v>64</v>
      </c>
      <c r="S632" s="1" t="s">
        <v>65</v>
      </c>
      <c r="T632" s="1" t="s">
        <v>65</v>
      </c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1" t="s">
        <v>52</v>
      </c>
      <c r="AS632" s="1" t="s">
        <v>52</v>
      </c>
      <c r="AT632" s="2"/>
      <c r="AU632" s="1" t="s">
        <v>1665</v>
      </c>
      <c r="AV632" s="2">
        <v>587</v>
      </c>
    </row>
    <row r="633" spans="1:48" ht="30" customHeight="1">
      <c r="A633" s="15" t="s">
        <v>1661</v>
      </c>
      <c r="B633" s="15" t="s">
        <v>1666</v>
      </c>
      <c r="C633" s="15" t="s">
        <v>108</v>
      </c>
      <c r="D633" s="13">
        <v>256</v>
      </c>
      <c r="E633" s="14">
        <v>0</v>
      </c>
      <c r="F633" s="14">
        <f t="shared" si="76"/>
        <v>0</v>
      </c>
      <c r="G633" s="14">
        <v>0</v>
      </c>
      <c r="H633" s="14">
        <f t="shared" si="77"/>
        <v>0</v>
      </c>
      <c r="I633" s="14">
        <v>0</v>
      </c>
      <c r="J633" s="14">
        <f t="shared" si="78"/>
        <v>0</v>
      </c>
      <c r="K633" s="14">
        <f t="shared" si="79"/>
        <v>0</v>
      </c>
      <c r="L633" s="14">
        <f t="shared" si="80"/>
        <v>0</v>
      </c>
      <c r="M633" s="15" t="s">
        <v>1667</v>
      </c>
      <c r="N633" s="1" t="s">
        <v>1668</v>
      </c>
      <c r="O633" s="1" t="s">
        <v>52</v>
      </c>
      <c r="P633" s="1" t="s">
        <v>52</v>
      </c>
      <c r="Q633" s="1" t="s">
        <v>1645</v>
      </c>
      <c r="R633" s="1" t="s">
        <v>64</v>
      </c>
      <c r="S633" s="1" t="s">
        <v>65</v>
      </c>
      <c r="T633" s="1" t="s">
        <v>65</v>
      </c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1" t="s">
        <v>52</v>
      </c>
      <c r="AS633" s="1" t="s">
        <v>52</v>
      </c>
      <c r="AT633" s="2"/>
      <c r="AU633" s="1" t="s">
        <v>1669</v>
      </c>
      <c r="AV633" s="2">
        <v>588</v>
      </c>
    </row>
    <row r="634" spans="1:48" ht="30" customHeight="1">
      <c r="A634" s="15" t="s">
        <v>1661</v>
      </c>
      <c r="B634" s="15" t="s">
        <v>1670</v>
      </c>
      <c r="C634" s="15" t="s">
        <v>108</v>
      </c>
      <c r="D634" s="13">
        <v>20</v>
      </c>
      <c r="E634" s="14">
        <v>0</v>
      </c>
      <c r="F634" s="14">
        <f t="shared" si="76"/>
        <v>0</v>
      </c>
      <c r="G634" s="14">
        <v>0</v>
      </c>
      <c r="H634" s="14">
        <f t="shared" si="77"/>
        <v>0</v>
      </c>
      <c r="I634" s="14">
        <v>0</v>
      </c>
      <c r="J634" s="14">
        <f t="shared" si="78"/>
        <v>0</v>
      </c>
      <c r="K634" s="14">
        <f t="shared" si="79"/>
        <v>0</v>
      </c>
      <c r="L634" s="14">
        <f t="shared" si="80"/>
        <v>0</v>
      </c>
      <c r="M634" s="15" t="s">
        <v>1671</v>
      </c>
      <c r="N634" s="1" t="s">
        <v>1672</v>
      </c>
      <c r="O634" s="1" t="s">
        <v>52</v>
      </c>
      <c r="P634" s="1" t="s">
        <v>52</v>
      </c>
      <c r="Q634" s="1" t="s">
        <v>1645</v>
      </c>
      <c r="R634" s="1" t="s">
        <v>64</v>
      </c>
      <c r="S634" s="1" t="s">
        <v>65</v>
      </c>
      <c r="T634" s="1" t="s">
        <v>65</v>
      </c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1" t="s">
        <v>52</v>
      </c>
      <c r="AS634" s="1" t="s">
        <v>52</v>
      </c>
      <c r="AT634" s="2"/>
      <c r="AU634" s="1" t="s">
        <v>1673</v>
      </c>
      <c r="AV634" s="2">
        <v>589</v>
      </c>
    </row>
    <row r="635" spans="1:48" ht="30" customHeight="1">
      <c r="A635" s="15" t="s">
        <v>1661</v>
      </c>
      <c r="B635" s="15" t="s">
        <v>1674</v>
      </c>
      <c r="C635" s="15" t="s">
        <v>108</v>
      </c>
      <c r="D635" s="13">
        <v>527</v>
      </c>
      <c r="E635" s="14">
        <v>0</v>
      </c>
      <c r="F635" s="14">
        <f t="shared" si="76"/>
        <v>0</v>
      </c>
      <c r="G635" s="14">
        <v>0</v>
      </c>
      <c r="H635" s="14">
        <f t="shared" si="77"/>
        <v>0</v>
      </c>
      <c r="I635" s="14">
        <v>0</v>
      </c>
      <c r="J635" s="14">
        <f t="shared" si="78"/>
        <v>0</v>
      </c>
      <c r="K635" s="14">
        <f t="shared" si="79"/>
        <v>0</v>
      </c>
      <c r="L635" s="14">
        <f t="shared" si="80"/>
        <v>0</v>
      </c>
      <c r="M635" s="15" t="s">
        <v>1675</v>
      </c>
      <c r="N635" s="1" t="s">
        <v>1676</v>
      </c>
      <c r="O635" s="1" t="s">
        <v>52</v>
      </c>
      <c r="P635" s="1" t="s">
        <v>52</v>
      </c>
      <c r="Q635" s="1" t="s">
        <v>1645</v>
      </c>
      <c r="R635" s="1" t="s">
        <v>64</v>
      </c>
      <c r="S635" s="1" t="s">
        <v>65</v>
      </c>
      <c r="T635" s="1" t="s">
        <v>65</v>
      </c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1" t="s">
        <v>52</v>
      </c>
      <c r="AS635" s="1" t="s">
        <v>52</v>
      </c>
      <c r="AT635" s="2"/>
      <c r="AU635" s="1" t="s">
        <v>1677</v>
      </c>
      <c r="AV635" s="2">
        <v>590</v>
      </c>
    </row>
    <row r="636" spans="1:48" ht="30" customHeight="1">
      <c r="A636" s="15" t="s">
        <v>1661</v>
      </c>
      <c r="B636" s="15" t="s">
        <v>1678</v>
      </c>
      <c r="C636" s="15" t="s">
        <v>108</v>
      </c>
      <c r="D636" s="13">
        <v>26</v>
      </c>
      <c r="E636" s="14">
        <v>0</v>
      </c>
      <c r="F636" s="14">
        <f t="shared" si="76"/>
        <v>0</v>
      </c>
      <c r="G636" s="14">
        <v>0</v>
      </c>
      <c r="H636" s="14">
        <f t="shared" si="77"/>
        <v>0</v>
      </c>
      <c r="I636" s="14">
        <v>0</v>
      </c>
      <c r="J636" s="14">
        <f t="shared" si="78"/>
        <v>0</v>
      </c>
      <c r="K636" s="14">
        <f t="shared" si="79"/>
        <v>0</v>
      </c>
      <c r="L636" s="14">
        <f t="shared" si="80"/>
        <v>0</v>
      </c>
      <c r="M636" s="15" t="s">
        <v>1679</v>
      </c>
      <c r="N636" s="1" t="s">
        <v>1680</v>
      </c>
      <c r="O636" s="1" t="s">
        <v>52</v>
      </c>
      <c r="P636" s="1" t="s">
        <v>52</v>
      </c>
      <c r="Q636" s="1" t="s">
        <v>1645</v>
      </c>
      <c r="R636" s="1" t="s">
        <v>64</v>
      </c>
      <c r="S636" s="1" t="s">
        <v>65</v>
      </c>
      <c r="T636" s="1" t="s">
        <v>65</v>
      </c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1" t="s">
        <v>52</v>
      </c>
      <c r="AS636" s="1" t="s">
        <v>52</v>
      </c>
      <c r="AT636" s="2"/>
      <c r="AU636" s="1" t="s">
        <v>1681</v>
      </c>
      <c r="AV636" s="2">
        <v>591</v>
      </c>
    </row>
    <row r="637" spans="1:48" ht="30" customHeight="1">
      <c r="A637" s="15" t="s">
        <v>1682</v>
      </c>
      <c r="B637" s="15" t="s">
        <v>1683</v>
      </c>
      <c r="C637" s="15" t="s">
        <v>108</v>
      </c>
      <c r="D637" s="13">
        <v>55</v>
      </c>
      <c r="E637" s="14">
        <v>0</v>
      </c>
      <c r="F637" s="14">
        <f t="shared" si="76"/>
        <v>0</v>
      </c>
      <c r="G637" s="14">
        <v>0</v>
      </c>
      <c r="H637" s="14">
        <f t="shared" si="77"/>
        <v>0</v>
      </c>
      <c r="I637" s="14">
        <v>0</v>
      </c>
      <c r="J637" s="14">
        <f t="shared" si="78"/>
        <v>0</v>
      </c>
      <c r="K637" s="14">
        <f t="shared" si="79"/>
        <v>0</v>
      </c>
      <c r="L637" s="14">
        <f t="shared" si="80"/>
        <v>0</v>
      </c>
      <c r="M637" s="15" t="s">
        <v>1684</v>
      </c>
      <c r="N637" s="1" t="s">
        <v>1685</v>
      </c>
      <c r="O637" s="1" t="s">
        <v>52</v>
      </c>
      <c r="P637" s="1" t="s">
        <v>52</v>
      </c>
      <c r="Q637" s="1" t="s">
        <v>1645</v>
      </c>
      <c r="R637" s="1" t="s">
        <v>64</v>
      </c>
      <c r="S637" s="1" t="s">
        <v>65</v>
      </c>
      <c r="T637" s="1" t="s">
        <v>65</v>
      </c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1" t="s">
        <v>52</v>
      </c>
      <c r="AS637" s="1" t="s">
        <v>52</v>
      </c>
      <c r="AT637" s="2"/>
      <c r="AU637" s="1" t="s">
        <v>1686</v>
      </c>
      <c r="AV637" s="2">
        <v>592</v>
      </c>
    </row>
    <row r="638" spans="1:48" ht="30" customHeight="1">
      <c r="A638" s="15" t="s">
        <v>1687</v>
      </c>
      <c r="B638" s="15" t="s">
        <v>1018</v>
      </c>
      <c r="C638" s="15" t="s">
        <v>108</v>
      </c>
      <c r="D638" s="13">
        <v>281</v>
      </c>
      <c r="E638" s="14">
        <v>0</v>
      </c>
      <c r="F638" s="14">
        <f t="shared" si="76"/>
        <v>0</v>
      </c>
      <c r="G638" s="14">
        <v>0</v>
      </c>
      <c r="H638" s="14">
        <f t="shared" si="77"/>
        <v>0</v>
      </c>
      <c r="I638" s="14">
        <v>0</v>
      </c>
      <c r="J638" s="14">
        <f t="shared" si="78"/>
        <v>0</v>
      </c>
      <c r="K638" s="14">
        <f t="shared" si="79"/>
        <v>0</v>
      </c>
      <c r="L638" s="14">
        <f t="shared" si="80"/>
        <v>0</v>
      </c>
      <c r="M638" s="15" t="s">
        <v>1688</v>
      </c>
      <c r="N638" s="1" t="s">
        <v>1689</v>
      </c>
      <c r="O638" s="1" t="s">
        <v>52</v>
      </c>
      <c r="P638" s="1" t="s">
        <v>52</v>
      </c>
      <c r="Q638" s="1" t="s">
        <v>1645</v>
      </c>
      <c r="R638" s="1" t="s">
        <v>64</v>
      </c>
      <c r="S638" s="1" t="s">
        <v>65</v>
      </c>
      <c r="T638" s="1" t="s">
        <v>65</v>
      </c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1" t="s">
        <v>52</v>
      </c>
      <c r="AS638" s="1" t="s">
        <v>52</v>
      </c>
      <c r="AT638" s="2"/>
      <c r="AU638" s="1" t="s">
        <v>1690</v>
      </c>
      <c r="AV638" s="2">
        <v>593</v>
      </c>
    </row>
    <row r="639" spans="1:48" ht="30" customHeight="1">
      <c r="A639" s="15" t="s">
        <v>1691</v>
      </c>
      <c r="B639" s="15" t="s">
        <v>1018</v>
      </c>
      <c r="C639" s="15" t="s">
        <v>108</v>
      </c>
      <c r="D639" s="13">
        <v>51</v>
      </c>
      <c r="E639" s="14">
        <v>0</v>
      </c>
      <c r="F639" s="14">
        <f t="shared" si="76"/>
        <v>0</v>
      </c>
      <c r="G639" s="14">
        <v>0</v>
      </c>
      <c r="H639" s="14">
        <f t="shared" si="77"/>
        <v>0</v>
      </c>
      <c r="I639" s="14">
        <v>0</v>
      </c>
      <c r="J639" s="14">
        <f t="shared" si="78"/>
        <v>0</v>
      </c>
      <c r="K639" s="14">
        <f t="shared" si="79"/>
        <v>0</v>
      </c>
      <c r="L639" s="14">
        <f t="shared" si="80"/>
        <v>0</v>
      </c>
      <c r="M639" s="15" t="s">
        <v>1692</v>
      </c>
      <c r="N639" s="1" t="s">
        <v>1693</v>
      </c>
      <c r="O639" s="1" t="s">
        <v>52</v>
      </c>
      <c r="P639" s="1" t="s">
        <v>52</v>
      </c>
      <c r="Q639" s="1" t="s">
        <v>1645</v>
      </c>
      <c r="R639" s="1" t="s">
        <v>64</v>
      </c>
      <c r="S639" s="1" t="s">
        <v>65</v>
      </c>
      <c r="T639" s="1" t="s">
        <v>65</v>
      </c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1" t="s">
        <v>52</v>
      </c>
      <c r="AS639" s="1" t="s">
        <v>52</v>
      </c>
      <c r="AT639" s="2"/>
      <c r="AU639" s="1" t="s">
        <v>1694</v>
      </c>
      <c r="AV639" s="2">
        <v>388</v>
      </c>
    </row>
    <row r="640" spans="1:48" ht="30" customHeight="1">
      <c r="A640" s="13"/>
      <c r="B640" s="13"/>
      <c r="C640" s="13"/>
      <c r="D640" s="13"/>
      <c r="E640" s="14"/>
      <c r="F640" s="14"/>
      <c r="G640" s="14"/>
      <c r="H640" s="14"/>
      <c r="I640" s="14"/>
      <c r="J640" s="14"/>
      <c r="K640" s="14"/>
      <c r="L640" s="14"/>
      <c r="M640" s="13"/>
    </row>
    <row r="641" spans="1:48" ht="30" customHeight="1">
      <c r="A641" s="13"/>
      <c r="B641" s="13"/>
      <c r="C641" s="13"/>
      <c r="D641" s="13"/>
      <c r="E641" s="14"/>
      <c r="F641" s="14"/>
      <c r="G641" s="14"/>
      <c r="H641" s="14"/>
      <c r="I641" s="14"/>
      <c r="J641" s="14"/>
      <c r="K641" s="14"/>
      <c r="L641" s="14"/>
      <c r="M641" s="13"/>
    </row>
    <row r="642" spans="1:48" ht="30" customHeight="1">
      <c r="A642" s="13"/>
      <c r="B642" s="13"/>
      <c r="C642" s="13"/>
      <c r="D642" s="13"/>
      <c r="E642" s="14"/>
      <c r="F642" s="14"/>
      <c r="G642" s="14"/>
      <c r="H642" s="14"/>
      <c r="I642" s="14"/>
      <c r="J642" s="14"/>
      <c r="K642" s="14"/>
      <c r="L642" s="14"/>
      <c r="M642" s="13"/>
    </row>
    <row r="643" spans="1:48" ht="30" customHeight="1">
      <c r="A643" s="13"/>
      <c r="B643" s="13"/>
      <c r="C643" s="13"/>
      <c r="D643" s="13"/>
      <c r="E643" s="14"/>
      <c r="F643" s="14"/>
      <c r="G643" s="14"/>
      <c r="H643" s="14"/>
      <c r="I643" s="14"/>
      <c r="J643" s="14"/>
      <c r="K643" s="14"/>
      <c r="L643" s="14"/>
      <c r="M643" s="13"/>
    </row>
    <row r="644" spans="1:48" ht="30" customHeight="1">
      <c r="A644" s="13"/>
      <c r="B644" s="13"/>
      <c r="C644" s="13"/>
      <c r="D644" s="13"/>
      <c r="E644" s="14"/>
      <c r="F644" s="14"/>
      <c r="G644" s="14"/>
      <c r="H644" s="14"/>
      <c r="I644" s="14"/>
      <c r="J644" s="14"/>
      <c r="K644" s="14"/>
      <c r="L644" s="14"/>
      <c r="M644" s="13"/>
    </row>
    <row r="645" spans="1:48" ht="30" customHeight="1">
      <c r="A645" s="13"/>
      <c r="B645" s="13"/>
      <c r="C645" s="13"/>
      <c r="D645" s="13"/>
      <c r="E645" s="14"/>
      <c r="F645" s="14"/>
      <c r="G645" s="14"/>
      <c r="H645" s="14"/>
      <c r="I645" s="14"/>
      <c r="J645" s="14"/>
      <c r="K645" s="14"/>
      <c r="L645" s="14"/>
      <c r="M645" s="13"/>
    </row>
    <row r="646" spans="1:48" ht="30" customHeight="1">
      <c r="A646" s="13"/>
      <c r="B646" s="13"/>
      <c r="C646" s="13"/>
      <c r="D646" s="13"/>
      <c r="E646" s="14"/>
      <c r="F646" s="14"/>
      <c r="G646" s="14"/>
      <c r="H646" s="14"/>
      <c r="I646" s="14"/>
      <c r="J646" s="14"/>
      <c r="K646" s="14"/>
      <c r="L646" s="14"/>
      <c r="M646" s="13"/>
    </row>
    <row r="647" spans="1:48" ht="30" customHeight="1">
      <c r="A647" s="13"/>
      <c r="B647" s="13"/>
      <c r="C647" s="13"/>
      <c r="D647" s="13"/>
      <c r="E647" s="14"/>
      <c r="F647" s="14"/>
      <c r="G647" s="14"/>
      <c r="H647" s="14"/>
      <c r="I647" s="14"/>
      <c r="J647" s="14"/>
      <c r="K647" s="14"/>
      <c r="L647" s="14"/>
      <c r="M647" s="13"/>
    </row>
    <row r="648" spans="1:48" ht="30" customHeight="1">
      <c r="A648" s="13"/>
      <c r="B648" s="13"/>
      <c r="C648" s="13"/>
      <c r="D648" s="13"/>
      <c r="E648" s="14"/>
      <c r="F648" s="14"/>
      <c r="G648" s="14"/>
      <c r="H648" s="14"/>
      <c r="I648" s="14"/>
      <c r="J648" s="14"/>
      <c r="K648" s="14"/>
      <c r="L648" s="14"/>
      <c r="M648" s="13"/>
    </row>
    <row r="649" spans="1:48" ht="30" customHeight="1">
      <c r="A649" s="13"/>
      <c r="B649" s="13"/>
      <c r="C649" s="13"/>
      <c r="D649" s="13"/>
      <c r="E649" s="14"/>
      <c r="F649" s="14"/>
      <c r="G649" s="14"/>
      <c r="H649" s="14"/>
      <c r="I649" s="14"/>
      <c r="J649" s="14"/>
      <c r="K649" s="14"/>
      <c r="L649" s="14"/>
      <c r="M649" s="13"/>
    </row>
    <row r="650" spans="1:48" ht="30" customHeight="1">
      <c r="A650" s="13"/>
      <c r="B650" s="13"/>
      <c r="C650" s="13"/>
      <c r="D650" s="13"/>
      <c r="E650" s="14"/>
      <c r="F650" s="14"/>
      <c r="G650" s="14"/>
      <c r="H650" s="14"/>
      <c r="I650" s="14"/>
      <c r="J650" s="14"/>
      <c r="K650" s="14"/>
      <c r="L650" s="14"/>
      <c r="M650" s="13"/>
    </row>
    <row r="651" spans="1:48" ht="30" customHeight="1">
      <c r="A651" s="15" t="s">
        <v>95</v>
      </c>
      <c r="B651" s="13"/>
      <c r="C651" s="13"/>
      <c r="D651" s="13"/>
      <c r="E651" s="14"/>
      <c r="F651" s="14">
        <f>SUMIF(AR629:AR650,"",F629:F650)</f>
        <v>0</v>
      </c>
      <c r="G651" s="14"/>
      <c r="H651" s="14">
        <f>SUMIF(AR629:AR650,"",H629:H650)</f>
        <v>0</v>
      </c>
      <c r="I651" s="14"/>
      <c r="J651" s="14">
        <f>SUMIF(AR629:AR650,"",J629:J650)</f>
        <v>0</v>
      </c>
      <c r="K651" s="14"/>
      <c r="L651" s="14">
        <f>SUMIF(AR629:AR650,"",L629:L650)</f>
        <v>0</v>
      </c>
      <c r="M651" s="13"/>
      <c r="N651" t="s">
        <v>96</v>
      </c>
    </row>
    <row r="652" spans="1:48" ht="30" customHeight="1">
      <c r="A652" s="15" t="s">
        <v>1695</v>
      </c>
      <c r="B652" s="15" t="s">
        <v>1697</v>
      </c>
      <c r="C652" s="13"/>
      <c r="D652" s="13"/>
      <c r="E652" s="14"/>
      <c r="F652" s="14"/>
      <c r="G652" s="14"/>
      <c r="H652" s="14"/>
      <c r="I652" s="14"/>
      <c r="J652" s="14"/>
      <c r="K652" s="14"/>
      <c r="L652" s="14"/>
      <c r="M652" s="13"/>
      <c r="N652" s="2"/>
      <c r="O652" s="2"/>
      <c r="P652" s="2"/>
      <c r="Q652" s="1" t="s">
        <v>1696</v>
      </c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</row>
    <row r="653" spans="1:48" ht="30" customHeight="1">
      <c r="A653" s="15" t="s">
        <v>1698</v>
      </c>
      <c r="B653" s="15" t="s">
        <v>1699</v>
      </c>
      <c r="C653" s="15" t="s">
        <v>61</v>
      </c>
      <c r="D653" s="13">
        <v>1</v>
      </c>
      <c r="E653" s="14">
        <v>0</v>
      </c>
      <c r="F653" s="14">
        <f t="shared" ref="F653:F680" si="81">TRUNC(E653*D653, 0)</f>
        <v>0</v>
      </c>
      <c r="G653" s="14">
        <v>0</v>
      </c>
      <c r="H653" s="14">
        <f t="shared" ref="H653:H680" si="82">TRUNC(G653*D653, 0)</f>
        <v>0</v>
      </c>
      <c r="I653" s="14">
        <v>0</v>
      </c>
      <c r="J653" s="14">
        <f t="shared" ref="J653:J680" si="83">TRUNC(I653*D653, 0)</f>
        <v>0</v>
      </c>
      <c r="K653" s="14">
        <f t="shared" ref="K653:K680" si="84">TRUNC(E653+G653+I653, 0)</f>
        <v>0</v>
      </c>
      <c r="L653" s="14">
        <f t="shared" ref="L653:L680" si="85">TRUNC(F653+H653+J653, 0)</f>
        <v>0</v>
      </c>
      <c r="M653" s="15" t="s">
        <v>1700</v>
      </c>
      <c r="N653" s="1" t="s">
        <v>1701</v>
      </c>
      <c r="O653" s="1" t="s">
        <v>52</v>
      </c>
      <c r="P653" s="1" t="s">
        <v>52</v>
      </c>
      <c r="Q653" s="1" t="s">
        <v>1696</v>
      </c>
      <c r="R653" s="1" t="s">
        <v>64</v>
      </c>
      <c r="S653" s="1" t="s">
        <v>65</v>
      </c>
      <c r="T653" s="1" t="s">
        <v>65</v>
      </c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1" t="s">
        <v>52</v>
      </c>
      <c r="AS653" s="1" t="s">
        <v>52</v>
      </c>
      <c r="AT653" s="2"/>
      <c r="AU653" s="1" t="s">
        <v>1702</v>
      </c>
      <c r="AV653" s="2">
        <v>583</v>
      </c>
    </row>
    <row r="654" spans="1:48" ht="30" customHeight="1">
      <c r="A654" s="15" t="s">
        <v>1698</v>
      </c>
      <c r="B654" s="15" t="s">
        <v>1703</v>
      </c>
      <c r="C654" s="15" t="s">
        <v>61</v>
      </c>
      <c r="D654" s="13">
        <v>1</v>
      </c>
      <c r="E654" s="14">
        <v>0</v>
      </c>
      <c r="F654" s="14">
        <f t="shared" si="81"/>
        <v>0</v>
      </c>
      <c r="G654" s="14">
        <v>0</v>
      </c>
      <c r="H654" s="14">
        <f t="shared" si="82"/>
        <v>0</v>
      </c>
      <c r="I654" s="14">
        <v>0</v>
      </c>
      <c r="J654" s="14">
        <f t="shared" si="83"/>
        <v>0</v>
      </c>
      <c r="K654" s="14">
        <f t="shared" si="84"/>
        <v>0</v>
      </c>
      <c r="L654" s="14">
        <f t="shared" si="85"/>
        <v>0</v>
      </c>
      <c r="M654" s="15" t="s">
        <v>1704</v>
      </c>
      <c r="N654" s="1" t="s">
        <v>1705</v>
      </c>
      <c r="O654" s="1" t="s">
        <v>52</v>
      </c>
      <c r="P654" s="1" t="s">
        <v>52</v>
      </c>
      <c r="Q654" s="1" t="s">
        <v>1696</v>
      </c>
      <c r="R654" s="1" t="s">
        <v>64</v>
      </c>
      <c r="S654" s="1" t="s">
        <v>65</v>
      </c>
      <c r="T654" s="1" t="s">
        <v>65</v>
      </c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1" t="s">
        <v>52</v>
      </c>
      <c r="AS654" s="1" t="s">
        <v>52</v>
      </c>
      <c r="AT654" s="2"/>
      <c r="AU654" s="1" t="s">
        <v>1706</v>
      </c>
      <c r="AV654" s="2">
        <v>584</v>
      </c>
    </row>
    <row r="655" spans="1:48" ht="30" customHeight="1">
      <c r="A655" s="15" t="s">
        <v>1698</v>
      </c>
      <c r="B655" s="15" t="s">
        <v>1707</v>
      </c>
      <c r="C655" s="15" t="s">
        <v>61</v>
      </c>
      <c r="D655" s="13">
        <v>3</v>
      </c>
      <c r="E655" s="14">
        <v>0</v>
      </c>
      <c r="F655" s="14">
        <f t="shared" si="81"/>
        <v>0</v>
      </c>
      <c r="G655" s="14">
        <v>0</v>
      </c>
      <c r="H655" s="14">
        <f t="shared" si="82"/>
        <v>0</v>
      </c>
      <c r="I655" s="14">
        <v>0</v>
      </c>
      <c r="J655" s="14">
        <f t="shared" si="83"/>
        <v>0</v>
      </c>
      <c r="K655" s="14">
        <f t="shared" si="84"/>
        <v>0</v>
      </c>
      <c r="L655" s="14">
        <f t="shared" si="85"/>
        <v>0</v>
      </c>
      <c r="M655" s="15" t="s">
        <v>1708</v>
      </c>
      <c r="N655" s="1" t="s">
        <v>1709</v>
      </c>
      <c r="O655" s="1" t="s">
        <v>52</v>
      </c>
      <c r="P655" s="1" t="s">
        <v>52</v>
      </c>
      <c r="Q655" s="1" t="s">
        <v>1696</v>
      </c>
      <c r="R655" s="1" t="s">
        <v>64</v>
      </c>
      <c r="S655" s="1" t="s">
        <v>65</v>
      </c>
      <c r="T655" s="1" t="s">
        <v>65</v>
      </c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1" t="s">
        <v>52</v>
      </c>
      <c r="AS655" s="1" t="s">
        <v>52</v>
      </c>
      <c r="AT655" s="2"/>
      <c r="AU655" s="1" t="s">
        <v>1710</v>
      </c>
      <c r="AV655" s="2">
        <v>374</v>
      </c>
    </row>
    <row r="656" spans="1:48" ht="30" customHeight="1">
      <c r="A656" s="15" t="s">
        <v>1711</v>
      </c>
      <c r="B656" s="15" t="s">
        <v>1712</v>
      </c>
      <c r="C656" s="15" t="s">
        <v>426</v>
      </c>
      <c r="D656" s="13">
        <v>2</v>
      </c>
      <c r="E656" s="14">
        <v>0</v>
      </c>
      <c r="F656" s="14">
        <f t="shared" si="81"/>
        <v>0</v>
      </c>
      <c r="G656" s="14">
        <v>0</v>
      </c>
      <c r="H656" s="14">
        <f t="shared" si="82"/>
        <v>0</v>
      </c>
      <c r="I656" s="14">
        <v>0</v>
      </c>
      <c r="J656" s="14">
        <f t="shared" si="83"/>
        <v>0</v>
      </c>
      <c r="K656" s="14">
        <f t="shared" si="84"/>
        <v>0</v>
      </c>
      <c r="L656" s="14">
        <f t="shared" si="85"/>
        <v>0</v>
      </c>
      <c r="M656" s="15" t="s">
        <v>52</v>
      </c>
      <c r="N656" s="1" t="s">
        <v>1713</v>
      </c>
      <c r="O656" s="1" t="s">
        <v>52</v>
      </c>
      <c r="P656" s="1" t="s">
        <v>52</v>
      </c>
      <c r="Q656" s="1" t="s">
        <v>1696</v>
      </c>
      <c r="R656" s="1" t="s">
        <v>65</v>
      </c>
      <c r="S656" s="1" t="s">
        <v>65</v>
      </c>
      <c r="T656" s="1" t="s">
        <v>64</v>
      </c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1" t="s">
        <v>52</v>
      </c>
      <c r="AS656" s="1" t="s">
        <v>52</v>
      </c>
      <c r="AT656" s="2"/>
      <c r="AU656" s="1" t="s">
        <v>1714</v>
      </c>
      <c r="AV656" s="2">
        <v>757</v>
      </c>
    </row>
    <row r="657" spans="1:48" ht="30" customHeight="1">
      <c r="A657" s="15" t="s">
        <v>1711</v>
      </c>
      <c r="B657" s="15" t="s">
        <v>1715</v>
      </c>
      <c r="C657" s="15" t="s">
        <v>426</v>
      </c>
      <c r="D657" s="13">
        <v>2</v>
      </c>
      <c r="E657" s="14">
        <v>0</v>
      </c>
      <c r="F657" s="14">
        <f t="shared" si="81"/>
        <v>0</v>
      </c>
      <c r="G657" s="14">
        <v>0</v>
      </c>
      <c r="H657" s="14">
        <f t="shared" si="82"/>
        <v>0</v>
      </c>
      <c r="I657" s="14">
        <v>0</v>
      </c>
      <c r="J657" s="14">
        <f t="shared" si="83"/>
        <v>0</v>
      </c>
      <c r="K657" s="14">
        <f t="shared" si="84"/>
        <v>0</v>
      </c>
      <c r="L657" s="14">
        <f t="shared" si="85"/>
        <v>0</v>
      </c>
      <c r="M657" s="15" t="s">
        <v>52</v>
      </c>
      <c r="N657" s="1" t="s">
        <v>1716</v>
      </c>
      <c r="O657" s="1" t="s">
        <v>52</v>
      </c>
      <c r="P657" s="1" t="s">
        <v>52</v>
      </c>
      <c r="Q657" s="1" t="s">
        <v>1696</v>
      </c>
      <c r="R657" s="1" t="s">
        <v>65</v>
      </c>
      <c r="S657" s="1" t="s">
        <v>65</v>
      </c>
      <c r="T657" s="1" t="s">
        <v>64</v>
      </c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1" t="s">
        <v>52</v>
      </c>
      <c r="AS657" s="1" t="s">
        <v>52</v>
      </c>
      <c r="AT657" s="2"/>
      <c r="AU657" s="1" t="s">
        <v>1717</v>
      </c>
      <c r="AV657" s="2">
        <v>758</v>
      </c>
    </row>
    <row r="658" spans="1:48" ht="30" customHeight="1">
      <c r="A658" s="15" t="s">
        <v>1718</v>
      </c>
      <c r="B658" s="15" t="s">
        <v>1719</v>
      </c>
      <c r="C658" s="15" t="s">
        <v>73</v>
      </c>
      <c r="D658" s="13">
        <v>18</v>
      </c>
      <c r="E658" s="14">
        <v>0</v>
      </c>
      <c r="F658" s="14">
        <f t="shared" si="81"/>
        <v>0</v>
      </c>
      <c r="G658" s="14">
        <v>0</v>
      </c>
      <c r="H658" s="14">
        <f t="shared" si="82"/>
        <v>0</v>
      </c>
      <c r="I658" s="14">
        <v>0</v>
      </c>
      <c r="J658" s="14">
        <f t="shared" si="83"/>
        <v>0</v>
      </c>
      <c r="K658" s="14">
        <f t="shared" si="84"/>
        <v>0</v>
      </c>
      <c r="L658" s="14">
        <f t="shared" si="85"/>
        <v>0</v>
      </c>
      <c r="M658" s="15" t="s">
        <v>52</v>
      </c>
      <c r="N658" s="1" t="s">
        <v>1720</v>
      </c>
      <c r="O658" s="1" t="s">
        <v>52</v>
      </c>
      <c r="P658" s="1" t="s">
        <v>52</v>
      </c>
      <c r="Q658" s="1" t="s">
        <v>1696</v>
      </c>
      <c r="R658" s="1" t="s">
        <v>65</v>
      </c>
      <c r="S658" s="1" t="s">
        <v>65</v>
      </c>
      <c r="T658" s="1" t="s">
        <v>64</v>
      </c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1" t="s">
        <v>52</v>
      </c>
      <c r="AS658" s="1" t="s">
        <v>52</v>
      </c>
      <c r="AT658" s="2"/>
      <c r="AU658" s="1" t="s">
        <v>1721</v>
      </c>
      <c r="AV658" s="2">
        <v>594</v>
      </c>
    </row>
    <row r="659" spans="1:48" ht="30" customHeight="1">
      <c r="A659" s="15" t="s">
        <v>1722</v>
      </c>
      <c r="B659" s="15" t="s">
        <v>1723</v>
      </c>
      <c r="C659" s="15" t="s">
        <v>73</v>
      </c>
      <c r="D659" s="13">
        <v>46</v>
      </c>
      <c r="E659" s="14">
        <v>0</v>
      </c>
      <c r="F659" s="14">
        <f t="shared" si="81"/>
        <v>0</v>
      </c>
      <c r="G659" s="14">
        <v>0</v>
      </c>
      <c r="H659" s="14">
        <f t="shared" si="82"/>
        <v>0</v>
      </c>
      <c r="I659" s="14">
        <v>0</v>
      </c>
      <c r="J659" s="14">
        <f t="shared" si="83"/>
        <v>0</v>
      </c>
      <c r="K659" s="14">
        <f t="shared" si="84"/>
        <v>0</v>
      </c>
      <c r="L659" s="14">
        <f t="shared" si="85"/>
        <v>0</v>
      </c>
      <c r="M659" s="15" t="s">
        <v>52</v>
      </c>
      <c r="N659" s="1" t="s">
        <v>1724</v>
      </c>
      <c r="O659" s="1" t="s">
        <v>52</v>
      </c>
      <c r="P659" s="1" t="s">
        <v>52</v>
      </c>
      <c r="Q659" s="1" t="s">
        <v>1696</v>
      </c>
      <c r="R659" s="1" t="s">
        <v>65</v>
      </c>
      <c r="S659" s="1" t="s">
        <v>65</v>
      </c>
      <c r="T659" s="1" t="s">
        <v>64</v>
      </c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1" t="s">
        <v>52</v>
      </c>
      <c r="AS659" s="1" t="s">
        <v>52</v>
      </c>
      <c r="AT659" s="2"/>
      <c r="AU659" s="1" t="s">
        <v>1725</v>
      </c>
      <c r="AV659" s="2">
        <v>759</v>
      </c>
    </row>
    <row r="660" spans="1:48" ht="30" customHeight="1">
      <c r="A660" s="15" t="s">
        <v>1726</v>
      </c>
      <c r="B660" s="15" t="s">
        <v>1727</v>
      </c>
      <c r="C660" s="15" t="s">
        <v>73</v>
      </c>
      <c r="D660" s="13">
        <v>4</v>
      </c>
      <c r="E660" s="14">
        <v>0</v>
      </c>
      <c r="F660" s="14">
        <f t="shared" si="81"/>
        <v>0</v>
      </c>
      <c r="G660" s="14">
        <v>0</v>
      </c>
      <c r="H660" s="14">
        <f t="shared" si="82"/>
        <v>0</v>
      </c>
      <c r="I660" s="14">
        <v>0</v>
      </c>
      <c r="J660" s="14">
        <f t="shared" si="83"/>
        <v>0</v>
      </c>
      <c r="K660" s="14">
        <f t="shared" si="84"/>
        <v>0</v>
      </c>
      <c r="L660" s="14">
        <f t="shared" si="85"/>
        <v>0</v>
      </c>
      <c r="M660" s="15" t="s">
        <v>52</v>
      </c>
      <c r="N660" s="1" t="s">
        <v>1728</v>
      </c>
      <c r="O660" s="1" t="s">
        <v>52</v>
      </c>
      <c r="P660" s="1" t="s">
        <v>52</v>
      </c>
      <c r="Q660" s="1" t="s">
        <v>1696</v>
      </c>
      <c r="R660" s="1" t="s">
        <v>65</v>
      </c>
      <c r="S660" s="1" t="s">
        <v>65</v>
      </c>
      <c r="T660" s="1" t="s">
        <v>64</v>
      </c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1" t="s">
        <v>52</v>
      </c>
      <c r="AS660" s="1" t="s">
        <v>52</v>
      </c>
      <c r="AT660" s="2"/>
      <c r="AU660" s="1" t="s">
        <v>1729</v>
      </c>
      <c r="AV660" s="2">
        <v>761</v>
      </c>
    </row>
    <row r="661" spans="1:48" ht="30" customHeight="1">
      <c r="A661" s="15" t="s">
        <v>1730</v>
      </c>
      <c r="B661" s="15" t="s">
        <v>52</v>
      </c>
      <c r="C661" s="15" t="s">
        <v>73</v>
      </c>
      <c r="D661" s="13">
        <v>2</v>
      </c>
      <c r="E661" s="14">
        <v>0</v>
      </c>
      <c r="F661" s="14">
        <f t="shared" si="81"/>
        <v>0</v>
      </c>
      <c r="G661" s="14">
        <v>0</v>
      </c>
      <c r="H661" s="14">
        <f t="shared" si="82"/>
        <v>0</v>
      </c>
      <c r="I661" s="14">
        <v>0</v>
      </c>
      <c r="J661" s="14">
        <f t="shared" si="83"/>
        <v>0</v>
      </c>
      <c r="K661" s="14">
        <f t="shared" si="84"/>
        <v>0</v>
      </c>
      <c r="L661" s="14">
        <f t="shared" si="85"/>
        <v>0</v>
      </c>
      <c r="M661" s="15" t="s">
        <v>52</v>
      </c>
      <c r="N661" s="1" t="s">
        <v>1731</v>
      </c>
      <c r="O661" s="1" t="s">
        <v>52</v>
      </c>
      <c r="P661" s="1" t="s">
        <v>52</v>
      </c>
      <c r="Q661" s="1" t="s">
        <v>1696</v>
      </c>
      <c r="R661" s="1" t="s">
        <v>65</v>
      </c>
      <c r="S661" s="1" t="s">
        <v>65</v>
      </c>
      <c r="T661" s="1" t="s">
        <v>64</v>
      </c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1" t="s">
        <v>52</v>
      </c>
      <c r="AS661" s="1" t="s">
        <v>52</v>
      </c>
      <c r="AT661" s="2"/>
      <c r="AU661" s="1" t="s">
        <v>1732</v>
      </c>
      <c r="AV661" s="2">
        <v>597</v>
      </c>
    </row>
    <row r="662" spans="1:48" ht="30" customHeight="1">
      <c r="A662" s="15" t="s">
        <v>1733</v>
      </c>
      <c r="B662" s="15" t="s">
        <v>52</v>
      </c>
      <c r="C662" s="15" t="s">
        <v>73</v>
      </c>
      <c r="D662" s="13">
        <v>2</v>
      </c>
      <c r="E662" s="14">
        <v>0</v>
      </c>
      <c r="F662" s="14">
        <f t="shared" si="81"/>
        <v>0</v>
      </c>
      <c r="G662" s="14">
        <v>0</v>
      </c>
      <c r="H662" s="14">
        <f t="shared" si="82"/>
        <v>0</v>
      </c>
      <c r="I662" s="14">
        <v>0</v>
      </c>
      <c r="J662" s="14">
        <f t="shared" si="83"/>
        <v>0</v>
      </c>
      <c r="K662" s="14">
        <f t="shared" si="84"/>
        <v>0</v>
      </c>
      <c r="L662" s="14">
        <f t="shared" si="85"/>
        <v>0</v>
      </c>
      <c r="M662" s="15" t="s">
        <v>52</v>
      </c>
      <c r="N662" s="1" t="s">
        <v>1734</v>
      </c>
      <c r="O662" s="1" t="s">
        <v>52</v>
      </c>
      <c r="P662" s="1" t="s">
        <v>52</v>
      </c>
      <c r="Q662" s="1" t="s">
        <v>1696</v>
      </c>
      <c r="R662" s="1" t="s">
        <v>65</v>
      </c>
      <c r="S662" s="1" t="s">
        <v>65</v>
      </c>
      <c r="T662" s="1" t="s">
        <v>64</v>
      </c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1" t="s">
        <v>52</v>
      </c>
      <c r="AS662" s="1" t="s">
        <v>52</v>
      </c>
      <c r="AT662" s="2"/>
      <c r="AU662" s="1" t="s">
        <v>1735</v>
      </c>
      <c r="AV662" s="2">
        <v>398</v>
      </c>
    </row>
    <row r="663" spans="1:48" ht="30" customHeight="1">
      <c r="A663" s="15" t="s">
        <v>1736</v>
      </c>
      <c r="B663" s="15" t="s">
        <v>1737</v>
      </c>
      <c r="C663" s="15" t="s">
        <v>73</v>
      </c>
      <c r="D663" s="13">
        <v>1</v>
      </c>
      <c r="E663" s="14">
        <v>0</v>
      </c>
      <c r="F663" s="14">
        <f t="shared" si="81"/>
        <v>0</v>
      </c>
      <c r="G663" s="14">
        <v>0</v>
      </c>
      <c r="H663" s="14">
        <f t="shared" si="82"/>
        <v>0</v>
      </c>
      <c r="I663" s="14">
        <v>0</v>
      </c>
      <c r="J663" s="14">
        <f t="shared" si="83"/>
        <v>0</v>
      </c>
      <c r="K663" s="14">
        <f t="shared" si="84"/>
        <v>0</v>
      </c>
      <c r="L663" s="14">
        <f t="shared" si="85"/>
        <v>0</v>
      </c>
      <c r="M663" s="15" t="s">
        <v>52</v>
      </c>
      <c r="N663" s="1" t="s">
        <v>1738</v>
      </c>
      <c r="O663" s="1" t="s">
        <v>52</v>
      </c>
      <c r="P663" s="1" t="s">
        <v>52</v>
      </c>
      <c r="Q663" s="1" t="s">
        <v>1696</v>
      </c>
      <c r="R663" s="1" t="s">
        <v>65</v>
      </c>
      <c r="S663" s="1" t="s">
        <v>65</v>
      </c>
      <c r="T663" s="1" t="s">
        <v>64</v>
      </c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1" t="s">
        <v>52</v>
      </c>
      <c r="AS663" s="1" t="s">
        <v>52</v>
      </c>
      <c r="AT663" s="2"/>
      <c r="AU663" s="1" t="s">
        <v>1739</v>
      </c>
      <c r="AV663" s="2">
        <v>760</v>
      </c>
    </row>
    <row r="664" spans="1:48" ht="30" customHeight="1">
      <c r="A664" s="15" t="s">
        <v>1740</v>
      </c>
      <c r="B664" s="15" t="s">
        <v>1741</v>
      </c>
      <c r="C664" s="15" t="s">
        <v>73</v>
      </c>
      <c r="D664" s="13">
        <v>1</v>
      </c>
      <c r="E664" s="14">
        <v>0</v>
      </c>
      <c r="F664" s="14">
        <f t="shared" si="81"/>
        <v>0</v>
      </c>
      <c r="G664" s="14">
        <v>0</v>
      </c>
      <c r="H664" s="14">
        <f t="shared" si="82"/>
        <v>0</v>
      </c>
      <c r="I664" s="14">
        <v>0</v>
      </c>
      <c r="J664" s="14">
        <f t="shared" si="83"/>
        <v>0</v>
      </c>
      <c r="K664" s="14">
        <f t="shared" si="84"/>
        <v>0</v>
      </c>
      <c r="L664" s="14">
        <f t="shared" si="85"/>
        <v>0</v>
      </c>
      <c r="M664" s="15" t="s">
        <v>52</v>
      </c>
      <c r="N664" s="1" t="s">
        <v>1742</v>
      </c>
      <c r="O664" s="1" t="s">
        <v>52</v>
      </c>
      <c r="P664" s="1" t="s">
        <v>52</v>
      </c>
      <c r="Q664" s="1" t="s">
        <v>1696</v>
      </c>
      <c r="R664" s="1" t="s">
        <v>65</v>
      </c>
      <c r="S664" s="1" t="s">
        <v>65</v>
      </c>
      <c r="T664" s="1" t="s">
        <v>64</v>
      </c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1" t="s">
        <v>52</v>
      </c>
      <c r="AS664" s="1" t="s">
        <v>52</v>
      </c>
      <c r="AT664" s="2"/>
      <c r="AU664" s="1" t="s">
        <v>1743</v>
      </c>
      <c r="AV664" s="2">
        <v>399</v>
      </c>
    </row>
    <row r="665" spans="1:48" ht="30" customHeight="1">
      <c r="A665" s="15" t="s">
        <v>1744</v>
      </c>
      <c r="B665" s="15" t="s">
        <v>1745</v>
      </c>
      <c r="C665" s="15" t="s">
        <v>61</v>
      </c>
      <c r="D665" s="13">
        <v>1</v>
      </c>
      <c r="E665" s="14">
        <v>0</v>
      </c>
      <c r="F665" s="14">
        <f t="shared" si="81"/>
        <v>0</v>
      </c>
      <c r="G665" s="14">
        <v>0</v>
      </c>
      <c r="H665" s="14">
        <f t="shared" si="82"/>
        <v>0</v>
      </c>
      <c r="I665" s="14">
        <v>0</v>
      </c>
      <c r="J665" s="14">
        <f t="shared" si="83"/>
        <v>0</v>
      </c>
      <c r="K665" s="14">
        <f t="shared" si="84"/>
        <v>0</v>
      </c>
      <c r="L665" s="14">
        <f t="shared" si="85"/>
        <v>0</v>
      </c>
      <c r="M665" s="15" t="s">
        <v>1746</v>
      </c>
      <c r="N665" s="1" t="s">
        <v>1747</v>
      </c>
      <c r="O665" s="1" t="s">
        <v>52</v>
      </c>
      <c r="P665" s="1" t="s">
        <v>52</v>
      </c>
      <c r="Q665" s="1" t="s">
        <v>1696</v>
      </c>
      <c r="R665" s="1" t="s">
        <v>64</v>
      </c>
      <c r="S665" s="1" t="s">
        <v>65</v>
      </c>
      <c r="T665" s="1" t="s">
        <v>65</v>
      </c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1" t="s">
        <v>52</v>
      </c>
      <c r="AS665" s="1" t="s">
        <v>52</v>
      </c>
      <c r="AT665" s="2"/>
      <c r="AU665" s="1" t="s">
        <v>1748</v>
      </c>
      <c r="AV665" s="2">
        <v>400</v>
      </c>
    </row>
    <row r="666" spans="1:48" ht="30" customHeight="1">
      <c r="A666" s="15" t="s">
        <v>1749</v>
      </c>
      <c r="B666" s="15" t="s">
        <v>1750</v>
      </c>
      <c r="C666" s="15" t="s">
        <v>61</v>
      </c>
      <c r="D666" s="13">
        <v>1</v>
      </c>
      <c r="E666" s="14">
        <v>0</v>
      </c>
      <c r="F666" s="14">
        <f t="shared" si="81"/>
        <v>0</v>
      </c>
      <c r="G666" s="14">
        <v>0</v>
      </c>
      <c r="H666" s="14">
        <f t="shared" si="82"/>
        <v>0</v>
      </c>
      <c r="I666" s="14">
        <v>0</v>
      </c>
      <c r="J666" s="14">
        <f t="shared" si="83"/>
        <v>0</v>
      </c>
      <c r="K666" s="14">
        <f t="shared" si="84"/>
        <v>0</v>
      </c>
      <c r="L666" s="14">
        <f t="shared" si="85"/>
        <v>0</v>
      </c>
      <c r="M666" s="15" t="s">
        <v>1751</v>
      </c>
      <c r="N666" s="1" t="s">
        <v>1752</v>
      </c>
      <c r="O666" s="1" t="s">
        <v>52</v>
      </c>
      <c r="P666" s="1" t="s">
        <v>52</v>
      </c>
      <c r="Q666" s="1" t="s">
        <v>1696</v>
      </c>
      <c r="R666" s="1" t="s">
        <v>64</v>
      </c>
      <c r="S666" s="1" t="s">
        <v>65</v>
      </c>
      <c r="T666" s="1" t="s">
        <v>65</v>
      </c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1" t="s">
        <v>52</v>
      </c>
      <c r="AS666" s="1" t="s">
        <v>52</v>
      </c>
      <c r="AT666" s="2"/>
      <c r="AU666" s="1" t="s">
        <v>1753</v>
      </c>
      <c r="AV666" s="2">
        <v>401</v>
      </c>
    </row>
    <row r="667" spans="1:48" ht="30" customHeight="1">
      <c r="A667" s="15" t="s">
        <v>1754</v>
      </c>
      <c r="B667" s="15" t="s">
        <v>1755</v>
      </c>
      <c r="C667" s="15" t="s">
        <v>61</v>
      </c>
      <c r="D667" s="13">
        <v>1</v>
      </c>
      <c r="E667" s="14">
        <v>0</v>
      </c>
      <c r="F667" s="14">
        <f t="shared" si="81"/>
        <v>0</v>
      </c>
      <c r="G667" s="14">
        <v>0</v>
      </c>
      <c r="H667" s="14">
        <f t="shared" si="82"/>
        <v>0</v>
      </c>
      <c r="I667" s="14">
        <v>0</v>
      </c>
      <c r="J667" s="14">
        <f t="shared" si="83"/>
        <v>0</v>
      </c>
      <c r="K667" s="14">
        <f t="shared" si="84"/>
        <v>0</v>
      </c>
      <c r="L667" s="14">
        <f t="shared" si="85"/>
        <v>0</v>
      </c>
      <c r="M667" s="15" t="s">
        <v>1756</v>
      </c>
      <c r="N667" s="1" t="s">
        <v>1757</v>
      </c>
      <c r="O667" s="1" t="s">
        <v>52</v>
      </c>
      <c r="P667" s="1" t="s">
        <v>52</v>
      </c>
      <c r="Q667" s="1" t="s">
        <v>1696</v>
      </c>
      <c r="R667" s="1" t="s">
        <v>64</v>
      </c>
      <c r="S667" s="1" t="s">
        <v>65</v>
      </c>
      <c r="T667" s="1" t="s">
        <v>65</v>
      </c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1" t="s">
        <v>52</v>
      </c>
      <c r="AS667" s="1" t="s">
        <v>52</v>
      </c>
      <c r="AT667" s="2"/>
      <c r="AU667" s="1" t="s">
        <v>1758</v>
      </c>
      <c r="AV667" s="2">
        <v>402</v>
      </c>
    </row>
    <row r="668" spans="1:48" ht="30" customHeight="1">
      <c r="A668" s="15" t="s">
        <v>1759</v>
      </c>
      <c r="B668" s="15" t="s">
        <v>1760</v>
      </c>
      <c r="C668" s="15" t="s">
        <v>61</v>
      </c>
      <c r="D668" s="13">
        <v>1</v>
      </c>
      <c r="E668" s="14">
        <v>0</v>
      </c>
      <c r="F668" s="14">
        <f t="shared" si="81"/>
        <v>0</v>
      </c>
      <c r="G668" s="14">
        <v>0</v>
      </c>
      <c r="H668" s="14">
        <f t="shared" si="82"/>
        <v>0</v>
      </c>
      <c r="I668" s="14">
        <v>0</v>
      </c>
      <c r="J668" s="14">
        <f t="shared" si="83"/>
        <v>0</v>
      </c>
      <c r="K668" s="14">
        <f t="shared" si="84"/>
        <v>0</v>
      </c>
      <c r="L668" s="14">
        <f t="shared" si="85"/>
        <v>0</v>
      </c>
      <c r="M668" s="15" t="s">
        <v>1761</v>
      </c>
      <c r="N668" s="1" t="s">
        <v>1762</v>
      </c>
      <c r="O668" s="1" t="s">
        <v>52</v>
      </c>
      <c r="P668" s="1" t="s">
        <v>52</v>
      </c>
      <c r="Q668" s="1" t="s">
        <v>1696</v>
      </c>
      <c r="R668" s="1" t="s">
        <v>64</v>
      </c>
      <c r="S668" s="1" t="s">
        <v>65</v>
      </c>
      <c r="T668" s="1" t="s">
        <v>65</v>
      </c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1" t="s">
        <v>52</v>
      </c>
      <c r="AS668" s="1" t="s">
        <v>52</v>
      </c>
      <c r="AT668" s="2"/>
      <c r="AU668" s="1" t="s">
        <v>1763</v>
      </c>
      <c r="AV668" s="2">
        <v>403</v>
      </c>
    </row>
    <row r="669" spans="1:48" ht="30" customHeight="1">
      <c r="A669" s="15" t="s">
        <v>1764</v>
      </c>
      <c r="B669" s="15" t="s">
        <v>1765</v>
      </c>
      <c r="C669" s="15" t="s">
        <v>73</v>
      </c>
      <c r="D669" s="13">
        <v>2</v>
      </c>
      <c r="E669" s="14">
        <v>0</v>
      </c>
      <c r="F669" s="14">
        <f t="shared" si="81"/>
        <v>0</v>
      </c>
      <c r="G669" s="14">
        <v>0</v>
      </c>
      <c r="H669" s="14">
        <f t="shared" si="82"/>
        <v>0</v>
      </c>
      <c r="I669" s="14">
        <v>0</v>
      </c>
      <c r="J669" s="14">
        <f t="shared" si="83"/>
        <v>0</v>
      </c>
      <c r="K669" s="14">
        <f t="shared" si="84"/>
        <v>0</v>
      </c>
      <c r="L669" s="14">
        <f t="shared" si="85"/>
        <v>0</v>
      </c>
      <c r="M669" s="15" t="s">
        <v>1766</v>
      </c>
      <c r="N669" s="1" t="s">
        <v>1767</v>
      </c>
      <c r="O669" s="1" t="s">
        <v>52</v>
      </c>
      <c r="P669" s="1" t="s">
        <v>52</v>
      </c>
      <c r="Q669" s="1" t="s">
        <v>1696</v>
      </c>
      <c r="R669" s="1" t="s">
        <v>64</v>
      </c>
      <c r="S669" s="1" t="s">
        <v>65</v>
      </c>
      <c r="T669" s="1" t="s">
        <v>65</v>
      </c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1" t="s">
        <v>52</v>
      </c>
      <c r="AS669" s="1" t="s">
        <v>52</v>
      </c>
      <c r="AT669" s="2"/>
      <c r="AU669" s="1" t="s">
        <v>1768</v>
      </c>
      <c r="AV669" s="2">
        <v>601</v>
      </c>
    </row>
    <row r="670" spans="1:48" ht="30" customHeight="1">
      <c r="A670" s="15" t="s">
        <v>1764</v>
      </c>
      <c r="B670" s="15" t="s">
        <v>1769</v>
      </c>
      <c r="C670" s="15" t="s">
        <v>73</v>
      </c>
      <c r="D670" s="13">
        <v>1</v>
      </c>
      <c r="E670" s="14">
        <v>0</v>
      </c>
      <c r="F670" s="14">
        <f t="shared" si="81"/>
        <v>0</v>
      </c>
      <c r="G670" s="14">
        <v>0</v>
      </c>
      <c r="H670" s="14">
        <f t="shared" si="82"/>
        <v>0</v>
      </c>
      <c r="I670" s="14">
        <v>0</v>
      </c>
      <c r="J670" s="14">
        <f t="shared" si="83"/>
        <v>0</v>
      </c>
      <c r="K670" s="14">
        <f t="shared" si="84"/>
        <v>0</v>
      </c>
      <c r="L670" s="14">
        <f t="shared" si="85"/>
        <v>0</v>
      </c>
      <c r="M670" s="15" t="s">
        <v>1770</v>
      </c>
      <c r="N670" s="1" t="s">
        <v>1771</v>
      </c>
      <c r="O670" s="1" t="s">
        <v>52</v>
      </c>
      <c r="P670" s="1" t="s">
        <v>52</v>
      </c>
      <c r="Q670" s="1" t="s">
        <v>1696</v>
      </c>
      <c r="R670" s="1" t="s">
        <v>64</v>
      </c>
      <c r="S670" s="1" t="s">
        <v>65</v>
      </c>
      <c r="T670" s="1" t="s">
        <v>65</v>
      </c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1" t="s">
        <v>52</v>
      </c>
      <c r="AS670" s="1" t="s">
        <v>52</v>
      </c>
      <c r="AT670" s="2"/>
      <c r="AU670" s="1" t="s">
        <v>1772</v>
      </c>
      <c r="AV670" s="2">
        <v>602</v>
      </c>
    </row>
    <row r="671" spans="1:48" ht="30" customHeight="1">
      <c r="A671" s="15" t="s">
        <v>1764</v>
      </c>
      <c r="B671" s="15" t="s">
        <v>1773</v>
      </c>
      <c r="C671" s="15" t="s">
        <v>73</v>
      </c>
      <c r="D671" s="13">
        <v>1</v>
      </c>
      <c r="E671" s="14">
        <v>0</v>
      </c>
      <c r="F671" s="14">
        <f t="shared" si="81"/>
        <v>0</v>
      </c>
      <c r="G671" s="14">
        <v>0</v>
      </c>
      <c r="H671" s="14">
        <f t="shared" si="82"/>
        <v>0</v>
      </c>
      <c r="I671" s="14">
        <v>0</v>
      </c>
      <c r="J671" s="14">
        <f t="shared" si="83"/>
        <v>0</v>
      </c>
      <c r="K671" s="14">
        <f t="shared" si="84"/>
        <v>0</v>
      </c>
      <c r="L671" s="14">
        <f t="shared" si="85"/>
        <v>0</v>
      </c>
      <c r="M671" s="15" t="s">
        <v>1774</v>
      </c>
      <c r="N671" s="1" t="s">
        <v>1775</v>
      </c>
      <c r="O671" s="1" t="s">
        <v>52</v>
      </c>
      <c r="P671" s="1" t="s">
        <v>52</v>
      </c>
      <c r="Q671" s="1" t="s">
        <v>1696</v>
      </c>
      <c r="R671" s="1" t="s">
        <v>64</v>
      </c>
      <c r="S671" s="1" t="s">
        <v>65</v>
      </c>
      <c r="T671" s="1" t="s">
        <v>65</v>
      </c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1" t="s">
        <v>52</v>
      </c>
      <c r="AS671" s="1" t="s">
        <v>52</v>
      </c>
      <c r="AT671" s="2"/>
      <c r="AU671" s="1" t="s">
        <v>1776</v>
      </c>
      <c r="AV671" s="2">
        <v>603</v>
      </c>
    </row>
    <row r="672" spans="1:48" ht="30" customHeight="1">
      <c r="A672" s="15" t="s">
        <v>1764</v>
      </c>
      <c r="B672" s="15" t="s">
        <v>1777</v>
      </c>
      <c r="C672" s="15" t="s">
        <v>73</v>
      </c>
      <c r="D672" s="13">
        <v>1</v>
      </c>
      <c r="E672" s="14">
        <v>0</v>
      </c>
      <c r="F672" s="14">
        <f t="shared" si="81"/>
        <v>0</v>
      </c>
      <c r="G672" s="14">
        <v>0</v>
      </c>
      <c r="H672" s="14">
        <f t="shared" si="82"/>
        <v>0</v>
      </c>
      <c r="I672" s="14">
        <v>0</v>
      </c>
      <c r="J672" s="14">
        <f t="shared" si="83"/>
        <v>0</v>
      </c>
      <c r="K672" s="14">
        <f t="shared" si="84"/>
        <v>0</v>
      </c>
      <c r="L672" s="14">
        <f t="shared" si="85"/>
        <v>0</v>
      </c>
      <c r="M672" s="15" t="s">
        <v>1778</v>
      </c>
      <c r="N672" s="1" t="s">
        <v>1779</v>
      </c>
      <c r="O672" s="1" t="s">
        <v>52</v>
      </c>
      <c r="P672" s="1" t="s">
        <v>52</v>
      </c>
      <c r="Q672" s="1" t="s">
        <v>1696</v>
      </c>
      <c r="R672" s="1" t="s">
        <v>64</v>
      </c>
      <c r="S672" s="1" t="s">
        <v>65</v>
      </c>
      <c r="T672" s="1" t="s">
        <v>65</v>
      </c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1" t="s">
        <v>52</v>
      </c>
      <c r="AS672" s="1" t="s">
        <v>52</v>
      </c>
      <c r="AT672" s="2"/>
      <c r="AU672" s="1" t="s">
        <v>1780</v>
      </c>
      <c r="AV672" s="2">
        <v>600</v>
      </c>
    </row>
    <row r="673" spans="1:48" ht="30" customHeight="1">
      <c r="A673" s="15" t="s">
        <v>1781</v>
      </c>
      <c r="B673" s="15" t="s">
        <v>1782</v>
      </c>
      <c r="C673" s="15" t="s">
        <v>61</v>
      </c>
      <c r="D673" s="13">
        <v>2</v>
      </c>
      <c r="E673" s="14">
        <v>0</v>
      </c>
      <c r="F673" s="14">
        <f t="shared" si="81"/>
        <v>0</v>
      </c>
      <c r="G673" s="14">
        <v>0</v>
      </c>
      <c r="H673" s="14">
        <f t="shared" si="82"/>
        <v>0</v>
      </c>
      <c r="I673" s="14">
        <v>0</v>
      </c>
      <c r="J673" s="14">
        <f t="shared" si="83"/>
        <v>0</v>
      </c>
      <c r="K673" s="14">
        <f t="shared" si="84"/>
        <v>0</v>
      </c>
      <c r="L673" s="14">
        <f t="shared" si="85"/>
        <v>0</v>
      </c>
      <c r="M673" s="15" t="s">
        <v>1783</v>
      </c>
      <c r="N673" s="1" t="s">
        <v>1784</v>
      </c>
      <c r="O673" s="1" t="s">
        <v>52</v>
      </c>
      <c r="P673" s="1" t="s">
        <v>52</v>
      </c>
      <c r="Q673" s="1" t="s">
        <v>1696</v>
      </c>
      <c r="R673" s="1" t="s">
        <v>64</v>
      </c>
      <c r="S673" s="1" t="s">
        <v>65</v>
      </c>
      <c r="T673" s="1" t="s">
        <v>65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1" t="s">
        <v>52</v>
      </c>
      <c r="AS673" s="1" t="s">
        <v>52</v>
      </c>
      <c r="AT673" s="2"/>
      <c r="AU673" s="1" t="s">
        <v>1785</v>
      </c>
      <c r="AV673" s="2">
        <v>405</v>
      </c>
    </row>
    <row r="674" spans="1:48" ht="30" customHeight="1">
      <c r="A674" s="15" t="s">
        <v>1786</v>
      </c>
      <c r="B674" s="15" t="s">
        <v>52</v>
      </c>
      <c r="C674" s="15" t="s">
        <v>108</v>
      </c>
      <c r="D674" s="13">
        <v>16</v>
      </c>
      <c r="E674" s="14">
        <v>0</v>
      </c>
      <c r="F674" s="14">
        <f t="shared" si="81"/>
        <v>0</v>
      </c>
      <c r="G674" s="14">
        <v>0</v>
      </c>
      <c r="H674" s="14">
        <f t="shared" si="82"/>
        <v>0</v>
      </c>
      <c r="I674" s="14">
        <v>0</v>
      </c>
      <c r="J674" s="14">
        <f t="shared" si="83"/>
        <v>0</v>
      </c>
      <c r="K674" s="14">
        <f t="shared" si="84"/>
        <v>0</v>
      </c>
      <c r="L674" s="14">
        <f t="shared" si="85"/>
        <v>0</v>
      </c>
      <c r="M674" s="15" t="s">
        <v>1787</v>
      </c>
      <c r="N674" s="1" t="s">
        <v>1788</v>
      </c>
      <c r="O674" s="1" t="s">
        <v>52</v>
      </c>
      <c r="P674" s="1" t="s">
        <v>52</v>
      </c>
      <c r="Q674" s="1" t="s">
        <v>1696</v>
      </c>
      <c r="R674" s="1" t="s">
        <v>64</v>
      </c>
      <c r="S674" s="1" t="s">
        <v>65</v>
      </c>
      <c r="T674" s="1" t="s">
        <v>65</v>
      </c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1" t="s">
        <v>52</v>
      </c>
      <c r="AS674" s="1" t="s">
        <v>52</v>
      </c>
      <c r="AT674" s="2"/>
      <c r="AU674" s="1" t="s">
        <v>1789</v>
      </c>
      <c r="AV674" s="2">
        <v>406</v>
      </c>
    </row>
    <row r="675" spans="1:48" ht="30" customHeight="1">
      <c r="A675" s="15" t="s">
        <v>1790</v>
      </c>
      <c r="B675" s="15" t="s">
        <v>1791</v>
      </c>
      <c r="C675" s="15" t="s">
        <v>79</v>
      </c>
      <c r="D675" s="13">
        <v>22</v>
      </c>
      <c r="E675" s="14">
        <v>0</v>
      </c>
      <c r="F675" s="14">
        <f t="shared" si="81"/>
        <v>0</v>
      </c>
      <c r="G675" s="14">
        <v>0</v>
      </c>
      <c r="H675" s="14">
        <f t="shared" si="82"/>
        <v>0</v>
      </c>
      <c r="I675" s="14">
        <v>0</v>
      </c>
      <c r="J675" s="14">
        <f t="shared" si="83"/>
        <v>0</v>
      </c>
      <c r="K675" s="14">
        <f t="shared" si="84"/>
        <v>0</v>
      </c>
      <c r="L675" s="14">
        <f t="shared" si="85"/>
        <v>0</v>
      </c>
      <c r="M675" s="15" t="s">
        <v>52</v>
      </c>
      <c r="N675" s="1" t="s">
        <v>1792</v>
      </c>
      <c r="O675" s="1" t="s">
        <v>52</v>
      </c>
      <c r="P675" s="1" t="s">
        <v>52</v>
      </c>
      <c r="Q675" s="1" t="s">
        <v>1696</v>
      </c>
      <c r="R675" s="1" t="s">
        <v>65</v>
      </c>
      <c r="S675" s="1" t="s">
        <v>65</v>
      </c>
      <c r="T675" s="1" t="s">
        <v>64</v>
      </c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1" t="s">
        <v>52</v>
      </c>
      <c r="AS675" s="1" t="s">
        <v>52</v>
      </c>
      <c r="AT675" s="2"/>
      <c r="AU675" s="1" t="s">
        <v>1793</v>
      </c>
      <c r="AV675" s="2">
        <v>748</v>
      </c>
    </row>
    <row r="676" spans="1:48" ht="30" customHeight="1">
      <c r="A676" s="15" t="s">
        <v>1794</v>
      </c>
      <c r="B676" s="15" t="s">
        <v>1795</v>
      </c>
      <c r="C676" s="15" t="s">
        <v>73</v>
      </c>
      <c r="D676" s="13">
        <v>1</v>
      </c>
      <c r="E676" s="14">
        <v>0</v>
      </c>
      <c r="F676" s="14">
        <f t="shared" si="81"/>
        <v>0</v>
      </c>
      <c r="G676" s="14">
        <v>0</v>
      </c>
      <c r="H676" s="14">
        <f t="shared" si="82"/>
        <v>0</v>
      </c>
      <c r="I676" s="14">
        <v>0</v>
      </c>
      <c r="J676" s="14">
        <f t="shared" si="83"/>
        <v>0</v>
      </c>
      <c r="K676" s="14">
        <f t="shared" si="84"/>
        <v>0</v>
      </c>
      <c r="L676" s="14">
        <f t="shared" si="85"/>
        <v>0</v>
      </c>
      <c r="M676" s="15" t="s">
        <v>52</v>
      </c>
      <c r="N676" s="1" t="s">
        <v>1796</v>
      </c>
      <c r="O676" s="1" t="s">
        <v>52</v>
      </c>
      <c r="P676" s="1" t="s">
        <v>52</v>
      </c>
      <c r="Q676" s="1" t="s">
        <v>1696</v>
      </c>
      <c r="R676" s="1" t="s">
        <v>65</v>
      </c>
      <c r="S676" s="1" t="s">
        <v>65</v>
      </c>
      <c r="T676" s="1" t="s">
        <v>64</v>
      </c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1" t="s">
        <v>52</v>
      </c>
      <c r="AS676" s="1" t="s">
        <v>52</v>
      </c>
      <c r="AT676" s="2"/>
      <c r="AU676" s="1" t="s">
        <v>1797</v>
      </c>
      <c r="AV676" s="2">
        <v>749</v>
      </c>
    </row>
    <row r="677" spans="1:48" ht="30" customHeight="1">
      <c r="A677" s="15" t="s">
        <v>1798</v>
      </c>
      <c r="B677" s="15" t="s">
        <v>1799</v>
      </c>
      <c r="C677" s="15" t="s">
        <v>61</v>
      </c>
      <c r="D677" s="13">
        <v>10</v>
      </c>
      <c r="E677" s="14">
        <v>0</v>
      </c>
      <c r="F677" s="14">
        <f t="shared" si="81"/>
        <v>0</v>
      </c>
      <c r="G677" s="14">
        <v>0</v>
      </c>
      <c r="H677" s="14">
        <f t="shared" si="82"/>
        <v>0</v>
      </c>
      <c r="I677" s="14">
        <v>0</v>
      </c>
      <c r="J677" s="14">
        <f t="shared" si="83"/>
        <v>0</v>
      </c>
      <c r="K677" s="14">
        <f t="shared" si="84"/>
        <v>0</v>
      </c>
      <c r="L677" s="14">
        <f t="shared" si="85"/>
        <v>0</v>
      </c>
      <c r="M677" s="15" t="s">
        <v>1800</v>
      </c>
      <c r="N677" s="1" t="s">
        <v>1801</v>
      </c>
      <c r="O677" s="1" t="s">
        <v>52</v>
      </c>
      <c r="P677" s="1" t="s">
        <v>52</v>
      </c>
      <c r="Q677" s="1" t="s">
        <v>1696</v>
      </c>
      <c r="R677" s="1" t="s">
        <v>64</v>
      </c>
      <c r="S677" s="1" t="s">
        <v>65</v>
      </c>
      <c r="T677" s="1" t="s">
        <v>65</v>
      </c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1" t="s">
        <v>52</v>
      </c>
      <c r="AS677" s="1" t="s">
        <v>52</v>
      </c>
      <c r="AT677" s="2"/>
      <c r="AU677" s="1" t="s">
        <v>1802</v>
      </c>
      <c r="AV677" s="2">
        <v>268</v>
      </c>
    </row>
    <row r="678" spans="1:48" ht="30" customHeight="1">
      <c r="A678" s="15" t="s">
        <v>1803</v>
      </c>
      <c r="B678" s="15" t="s">
        <v>1804</v>
      </c>
      <c r="C678" s="15" t="s">
        <v>73</v>
      </c>
      <c r="D678" s="13">
        <v>1</v>
      </c>
      <c r="E678" s="14">
        <v>0</v>
      </c>
      <c r="F678" s="14">
        <f t="shared" si="81"/>
        <v>0</v>
      </c>
      <c r="G678" s="14">
        <v>0</v>
      </c>
      <c r="H678" s="14">
        <f t="shared" si="82"/>
        <v>0</v>
      </c>
      <c r="I678" s="14">
        <v>0</v>
      </c>
      <c r="J678" s="14">
        <f t="shared" si="83"/>
        <v>0</v>
      </c>
      <c r="K678" s="14">
        <f t="shared" si="84"/>
        <v>0</v>
      </c>
      <c r="L678" s="14">
        <f t="shared" si="85"/>
        <v>0</v>
      </c>
      <c r="M678" s="15" t="s">
        <v>1805</v>
      </c>
      <c r="N678" s="1" t="s">
        <v>1806</v>
      </c>
      <c r="O678" s="1" t="s">
        <v>52</v>
      </c>
      <c r="P678" s="1" t="s">
        <v>52</v>
      </c>
      <c r="Q678" s="1" t="s">
        <v>1696</v>
      </c>
      <c r="R678" s="1" t="s">
        <v>64</v>
      </c>
      <c r="S678" s="1" t="s">
        <v>65</v>
      </c>
      <c r="T678" s="1" t="s">
        <v>65</v>
      </c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1" t="s">
        <v>52</v>
      </c>
      <c r="AS678" s="1" t="s">
        <v>52</v>
      </c>
      <c r="AT678" s="2"/>
      <c r="AU678" s="1" t="s">
        <v>1807</v>
      </c>
      <c r="AV678" s="2">
        <v>750</v>
      </c>
    </row>
    <row r="679" spans="1:48" ht="30" customHeight="1">
      <c r="A679" s="15" t="s">
        <v>1808</v>
      </c>
      <c r="B679" s="15" t="s">
        <v>1809</v>
      </c>
      <c r="C679" s="15" t="s">
        <v>108</v>
      </c>
      <c r="D679" s="13">
        <v>1357</v>
      </c>
      <c r="E679" s="14">
        <v>0</v>
      </c>
      <c r="F679" s="14">
        <f t="shared" si="81"/>
        <v>0</v>
      </c>
      <c r="G679" s="14">
        <v>0</v>
      </c>
      <c r="H679" s="14">
        <f t="shared" si="82"/>
        <v>0</v>
      </c>
      <c r="I679" s="14">
        <v>0</v>
      </c>
      <c r="J679" s="14">
        <f t="shared" si="83"/>
        <v>0</v>
      </c>
      <c r="K679" s="14">
        <f t="shared" si="84"/>
        <v>0</v>
      </c>
      <c r="L679" s="14">
        <f t="shared" si="85"/>
        <v>0</v>
      </c>
      <c r="M679" s="15" t="s">
        <v>920</v>
      </c>
      <c r="N679" s="1" t="s">
        <v>1810</v>
      </c>
      <c r="O679" s="1" t="s">
        <v>52</v>
      </c>
      <c r="P679" s="1" t="s">
        <v>52</v>
      </c>
      <c r="Q679" s="1" t="s">
        <v>1696</v>
      </c>
      <c r="R679" s="1" t="s">
        <v>65</v>
      </c>
      <c r="S679" s="1" t="s">
        <v>65</v>
      </c>
      <c r="T679" s="1" t="s">
        <v>64</v>
      </c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1" t="s">
        <v>52</v>
      </c>
      <c r="AS679" s="1" t="s">
        <v>52</v>
      </c>
      <c r="AT679" s="2"/>
      <c r="AU679" s="1" t="s">
        <v>1811</v>
      </c>
      <c r="AV679" s="2">
        <v>604</v>
      </c>
    </row>
    <row r="680" spans="1:48" ht="30" customHeight="1">
      <c r="A680" s="15" t="s">
        <v>1808</v>
      </c>
      <c r="B680" s="15" t="s">
        <v>1812</v>
      </c>
      <c r="C680" s="15" t="s">
        <v>89</v>
      </c>
      <c r="D680" s="13">
        <v>1</v>
      </c>
      <c r="E680" s="14">
        <v>0</v>
      </c>
      <c r="F680" s="14">
        <f t="shared" si="81"/>
        <v>0</v>
      </c>
      <c r="G680" s="14">
        <v>0</v>
      </c>
      <c r="H680" s="14">
        <f t="shared" si="82"/>
        <v>0</v>
      </c>
      <c r="I680" s="14">
        <v>0</v>
      </c>
      <c r="J680" s="14">
        <f t="shared" si="83"/>
        <v>0</v>
      </c>
      <c r="K680" s="14">
        <f t="shared" si="84"/>
        <v>0</v>
      </c>
      <c r="L680" s="14">
        <f t="shared" si="85"/>
        <v>0</v>
      </c>
      <c r="M680" s="15" t="s">
        <v>920</v>
      </c>
      <c r="N680" s="1" t="s">
        <v>1813</v>
      </c>
      <c r="O680" s="1" t="s">
        <v>52</v>
      </c>
      <c r="P680" s="1" t="s">
        <v>52</v>
      </c>
      <c r="Q680" s="1" t="s">
        <v>1696</v>
      </c>
      <c r="R680" s="1" t="s">
        <v>65</v>
      </c>
      <c r="S680" s="1" t="s">
        <v>65</v>
      </c>
      <c r="T680" s="1" t="s">
        <v>64</v>
      </c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1" t="s">
        <v>52</v>
      </c>
      <c r="AS680" s="1" t="s">
        <v>52</v>
      </c>
      <c r="AT680" s="2"/>
      <c r="AU680" s="1" t="s">
        <v>1814</v>
      </c>
      <c r="AV680" s="2">
        <v>605</v>
      </c>
    </row>
    <row r="681" spans="1:48" ht="30" customHeight="1">
      <c r="A681" s="13"/>
      <c r="B681" s="13"/>
      <c r="C681" s="13"/>
      <c r="D681" s="13"/>
      <c r="E681" s="14"/>
      <c r="F681" s="14"/>
      <c r="G681" s="14"/>
      <c r="H681" s="14"/>
      <c r="I681" s="14"/>
      <c r="J681" s="14"/>
      <c r="K681" s="14"/>
      <c r="L681" s="14"/>
      <c r="M681" s="13"/>
    </row>
    <row r="682" spans="1:48" ht="30" customHeight="1">
      <c r="A682" s="13"/>
      <c r="B682" s="13"/>
      <c r="C682" s="13"/>
      <c r="D682" s="13"/>
      <c r="E682" s="14"/>
      <c r="F682" s="14"/>
      <c r="G682" s="14"/>
      <c r="H682" s="14"/>
      <c r="I682" s="14"/>
      <c r="J682" s="14"/>
      <c r="K682" s="14"/>
      <c r="L682" s="14"/>
      <c r="M682" s="13"/>
    </row>
    <row r="683" spans="1:48" ht="30" customHeight="1">
      <c r="A683" s="13"/>
      <c r="B683" s="13"/>
      <c r="C683" s="13"/>
      <c r="D683" s="13"/>
      <c r="E683" s="14"/>
      <c r="F683" s="14"/>
      <c r="G683" s="14"/>
      <c r="H683" s="14"/>
      <c r="I683" s="14"/>
      <c r="J683" s="14"/>
      <c r="K683" s="14"/>
      <c r="L683" s="14"/>
      <c r="M683" s="13"/>
    </row>
    <row r="684" spans="1:48" ht="30" customHeight="1">
      <c r="A684" s="13"/>
      <c r="B684" s="13"/>
      <c r="C684" s="13"/>
      <c r="D684" s="13"/>
      <c r="E684" s="14"/>
      <c r="F684" s="14"/>
      <c r="G684" s="14"/>
      <c r="H684" s="14"/>
      <c r="I684" s="14"/>
      <c r="J684" s="14"/>
      <c r="K684" s="14"/>
      <c r="L684" s="14"/>
      <c r="M684" s="13"/>
    </row>
    <row r="685" spans="1:48" ht="30" customHeight="1">
      <c r="A685" s="13"/>
      <c r="B685" s="13"/>
      <c r="C685" s="13"/>
      <c r="D685" s="13"/>
      <c r="E685" s="14"/>
      <c r="F685" s="14"/>
      <c r="G685" s="14"/>
      <c r="H685" s="14"/>
      <c r="I685" s="14"/>
      <c r="J685" s="14"/>
      <c r="K685" s="14"/>
      <c r="L685" s="14"/>
      <c r="M685" s="13"/>
    </row>
    <row r="686" spans="1:48" ht="30" customHeight="1">
      <c r="A686" s="13"/>
      <c r="B686" s="13"/>
      <c r="C686" s="13"/>
      <c r="D686" s="13"/>
      <c r="E686" s="14"/>
      <c r="F686" s="14"/>
      <c r="G686" s="14"/>
      <c r="H686" s="14"/>
      <c r="I686" s="14"/>
      <c r="J686" s="14"/>
      <c r="K686" s="14"/>
      <c r="L686" s="14"/>
      <c r="M686" s="13"/>
    </row>
    <row r="687" spans="1:48" ht="30" customHeight="1">
      <c r="A687" s="13"/>
      <c r="B687" s="13"/>
      <c r="C687" s="13"/>
      <c r="D687" s="13"/>
      <c r="E687" s="14"/>
      <c r="F687" s="14"/>
      <c r="G687" s="14"/>
      <c r="H687" s="14"/>
      <c r="I687" s="14"/>
      <c r="J687" s="14"/>
      <c r="K687" s="14"/>
      <c r="L687" s="14"/>
      <c r="M687" s="13"/>
    </row>
    <row r="688" spans="1:48" ht="30" customHeight="1">
      <c r="A688" s="13"/>
      <c r="B688" s="13"/>
      <c r="C688" s="13"/>
      <c r="D688" s="13"/>
      <c r="E688" s="14"/>
      <c r="F688" s="14"/>
      <c r="G688" s="14"/>
      <c r="H688" s="14"/>
      <c r="I688" s="14"/>
      <c r="J688" s="14"/>
      <c r="K688" s="14"/>
      <c r="L688" s="14"/>
      <c r="M688" s="13"/>
    </row>
    <row r="689" spans="1:48" ht="30" customHeight="1">
      <c r="A689" s="13"/>
      <c r="B689" s="13"/>
      <c r="C689" s="13"/>
      <c r="D689" s="13"/>
      <c r="E689" s="14"/>
      <c r="F689" s="14"/>
      <c r="G689" s="14"/>
      <c r="H689" s="14"/>
      <c r="I689" s="14"/>
      <c r="J689" s="14"/>
      <c r="K689" s="14"/>
      <c r="L689" s="14"/>
      <c r="M689" s="13"/>
    </row>
    <row r="690" spans="1:48" ht="30" customHeight="1">
      <c r="A690" s="13"/>
      <c r="B690" s="13"/>
      <c r="C690" s="13"/>
      <c r="D690" s="13"/>
      <c r="E690" s="14"/>
      <c r="F690" s="14"/>
      <c r="G690" s="14"/>
      <c r="H690" s="14"/>
      <c r="I690" s="14"/>
      <c r="J690" s="14"/>
      <c r="K690" s="14"/>
      <c r="L690" s="14"/>
      <c r="M690" s="13"/>
    </row>
    <row r="691" spans="1:48" ht="30" customHeight="1">
      <c r="A691" s="13"/>
      <c r="B691" s="13"/>
      <c r="C691" s="13"/>
      <c r="D691" s="13"/>
      <c r="E691" s="14"/>
      <c r="F691" s="14"/>
      <c r="G691" s="14"/>
      <c r="H691" s="14"/>
      <c r="I691" s="14"/>
      <c r="J691" s="14"/>
      <c r="K691" s="14"/>
      <c r="L691" s="14"/>
      <c r="M691" s="13"/>
    </row>
    <row r="692" spans="1:48" ht="30" customHeight="1">
      <c r="A692" s="13"/>
      <c r="B692" s="13"/>
      <c r="C692" s="13"/>
      <c r="D692" s="13"/>
      <c r="E692" s="14"/>
      <c r="F692" s="14"/>
      <c r="G692" s="14"/>
      <c r="H692" s="14"/>
      <c r="I692" s="14"/>
      <c r="J692" s="14"/>
      <c r="K692" s="14"/>
      <c r="L692" s="14"/>
      <c r="M692" s="13"/>
    </row>
    <row r="693" spans="1:48" ht="30" customHeight="1">
      <c r="A693" s="13"/>
      <c r="B693" s="13"/>
      <c r="C693" s="13"/>
      <c r="D693" s="13"/>
      <c r="E693" s="14"/>
      <c r="F693" s="14"/>
      <c r="G693" s="14"/>
      <c r="H693" s="14"/>
      <c r="I693" s="14"/>
      <c r="J693" s="14"/>
      <c r="K693" s="14"/>
      <c r="L693" s="14"/>
      <c r="M693" s="13"/>
    </row>
    <row r="694" spans="1:48" ht="30" customHeight="1">
      <c r="A694" s="13"/>
      <c r="B694" s="13"/>
      <c r="C694" s="13"/>
      <c r="D694" s="13"/>
      <c r="E694" s="14"/>
      <c r="F694" s="14"/>
      <c r="G694" s="14"/>
      <c r="H694" s="14"/>
      <c r="I694" s="14"/>
      <c r="J694" s="14"/>
      <c r="K694" s="14"/>
      <c r="L694" s="14"/>
      <c r="M694" s="13"/>
    </row>
    <row r="695" spans="1:48" ht="30" customHeight="1">
      <c r="A695" s="13"/>
      <c r="B695" s="13"/>
      <c r="C695" s="13"/>
      <c r="D695" s="13"/>
      <c r="E695" s="14"/>
      <c r="F695" s="14"/>
      <c r="G695" s="14"/>
      <c r="H695" s="14"/>
      <c r="I695" s="14"/>
      <c r="J695" s="14"/>
      <c r="K695" s="14"/>
      <c r="L695" s="14"/>
      <c r="M695" s="13"/>
    </row>
    <row r="696" spans="1:48" ht="30" customHeight="1">
      <c r="A696" s="13"/>
      <c r="B696" s="13"/>
      <c r="C696" s="13"/>
      <c r="D696" s="13"/>
      <c r="E696" s="14"/>
      <c r="F696" s="14"/>
      <c r="G696" s="14"/>
      <c r="H696" s="14"/>
      <c r="I696" s="14"/>
      <c r="J696" s="14"/>
      <c r="K696" s="14"/>
      <c r="L696" s="14"/>
      <c r="M696" s="13"/>
    </row>
    <row r="697" spans="1:48" ht="30" customHeight="1">
      <c r="A697" s="13"/>
      <c r="B697" s="13"/>
      <c r="C697" s="13"/>
      <c r="D697" s="13"/>
      <c r="E697" s="14"/>
      <c r="F697" s="14"/>
      <c r="G697" s="14"/>
      <c r="H697" s="14"/>
      <c r="I697" s="14"/>
      <c r="J697" s="14"/>
      <c r="K697" s="14"/>
      <c r="L697" s="14"/>
      <c r="M697" s="13"/>
    </row>
    <row r="698" spans="1:48" ht="30" customHeight="1">
      <c r="A698" s="13"/>
      <c r="B698" s="13"/>
      <c r="C698" s="13"/>
      <c r="D698" s="13"/>
      <c r="E698" s="14"/>
      <c r="F698" s="14"/>
      <c r="G698" s="14"/>
      <c r="H698" s="14"/>
      <c r="I698" s="14"/>
      <c r="J698" s="14"/>
      <c r="K698" s="14"/>
      <c r="L698" s="14"/>
      <c r="M698" s="13"/>
    </row>
    <row r="699" spans="1:48" ht="30" customHeight="1">
      <c r="A699" s="15" t="s">
        <v>95</v>
      </c>
      <c r="B699" s="13"/>
      <c r="C699" s="13"/>
      <c r="D699" s="13"/>
      <c r="E699" s="14"/>
      <c r="F699" s="14">
        <f>SUMIF(AR653:AR698,"",F653:F698)</f>
        <v>0</v>
      </c>
      <c r="G699" s="14"/>
      <c r="H699" s="14">
        <f>SUMIF(AR653:AR698,"",H653:H698)</f>
        <v>0</v>
      </c>
      <c r="I699" s="14"/>
      <c r="J699" s="14">
        <f>SUMIF(AR653:AR698,"",J653:J698)</f>
        <v>0</v>
      </c>
      <c r="K699" s="14"/>
      <c r="L699" s="14">
        <f>SUMIF(AR653:AR698,"",L653:L698)</f>
        <v>0</v>
      </c>
      <c r="M699" s="13"/>
      <c r="N699" t="s">
        <v>96</v>
      </c>
    </row>
    <row r="700" spans="1:48" ht="30" customHeight="1">
      <c r="A700" s="15" t="s">
        <v>1815</v>
      </c>
      <c r="B700" s="15" t="s">
        <v>1817</v>
      </c>
      <c r="C700" s="13"/>
      <c r="D700" s="13"/>
      <c r="E700" s="14"/>
      <c r="F700" s="14"/>
      <c r="G700" s="14"/>
      <c r="H700" s="14"/>
      <c r="I700" s="14"/>
      <c r="J700" s="14"/>
      <c r="K700" s="14"/>
      <c r="L700" s="14"/>
      <c r="M700" s="13"/>
      <c r="N700" s="2"/>
      <c r="O700" s="2"/>
      <c r="P700" s="2"/>
      <c r="Q700" s="1" t="s">
        <v>1816</v>
      </c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</row>
    <row r="701" spans="1:48" ht="30" customHeight="1">
      <c r="A701" s="15" t="s">
        <v>1818</v>
      </c>
      <c r="B701" s="15" t="s">
        <v>1819</v>
      </c>
      <c r="C701" s="15" t="s">
        <v>102</v>
      </c>
      <c r="D701" s="13">
        <v>1</v>
      </c>
      <c r="E701" s="14">
        <v>0</v>
      </c>
      <c r="F701" s="14">
        <f t="shared" ref="F701:F708" si="86">TRUNC(E701*D701, 0)</f>
        <v>0</v>
      </c>
      <c r="G701" s="14">
        <v>0</v>
      </c>
      <c r="H701" s="14">
        <f t="shared" ref="H701:H708" si="87">TRUNC(G701*D701, 0)</f>
        <v>0</v>
      </c>
      <c r="I701" s="14">
        <v>0</v>
      </c>
      <c r="J701" s="14">
        <f t="shared" ref="J701:J708" si="88">TRUNC(I701*D701, 0)</f>
        <v>0</v>
      </c>
      <c r="K701" s="14">
        <f t="shared" ref="K701:L708" si="89">TRUNC(E701+G701+I701, 0)</f>
        <v>0</v>
      </c>
      <c r="L701" s="14">
        <f t="shared" si="89"/>
        <v>0</v>
      </c>
      <c r="M701" s="15" t="s">
        <v>920</v>
      </c>
      <c r="N701" s="1" t="s">
        <v>1820</v>
      </c>
      <c r="O701" s="1" t="s">
        <v>52</v>
      </c>
      <c r="P701" s="1" t="s">
        <v>52</v>
      </c>
      <c r="Q701" s="1" t="s">
        <v>1816</v>
      </c>
      <c r="R701" s="1" t="s">
        <v>65</v>
      </c>
      <c r="S701" s="1" t="s">
        <v>65</v>
      </c>
      <c r="T701" s="1" t="s">
        <v>64</v>
      </c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1" t="s">
        <v>52</v>
      </c>
      <c r="AS701" s="1" t="s">
        <v>52</v>
      </c>
      <c r="AT701" s="2"/>
      <c r="AU701" s="1" t="s">
        <v>1821</v>
      </c>
      <c r="AV701" s="2">
        <v>611</v>
      </c>
    </row>
    <row r="702" spans="1:48" ht="30" customHeight="1">
      <c r="A702" s="15" t="s">
        <v>1818</v>
      </c>
      <c r="B702" s="15" t="s">
        <v>1822</v>
      </c>
      <c r="C702" s="15" t="s">
        <v>102</v>
      </c>
      <c r="D702" s="13">
        <v>2</v>
      </c>
      <c r="E702" s="14">
        <v>0</v>
      </c>
      <c r="F702" s="14">
        <f t="shared" si="86"/>
        <v>0</v>
      </c>
      <c r="G702" s="14">
        <v>0</v>
      </c>
      <c r="H702" s="14">
        <f t="shared" si="87"/>
        <v>0</v>
      </c>
      <c r="I702" s="14">
        <v>0</v>
      </c>
      <c r="J702" s="14">
        <f t="shared" si="88"/>
        <v>0</v>
      </c>
      <c r="K702" s="14">
        <f t="shared" si="89"/>
        <v>0</v>
      </c>
      <c r="L702" s="14">
        <f t="shared" si="89"/>
        <v>0</v>
      </c>
      <c r="M702" s="15" t="s">
        <v>920</v>
      </c>
      <c r="N702" s="1" t="s">
        <v>1823</v>
      </c>
      <c r="O702" s="1" t="s">
        <v>52</v>
      </c>
      <c r="P702" s="1" t="s">
        <v>52</v>
      </c>
      <c r="Q702" s="1" t="s">
        <v>1816</v>
      </c>
      <c r="R702" s="1" t="s">
        <v>65</v>
      </c>
      <c r="S702" s="1" t="s">
        <v>65</v>
      </c>
      <c r="T702" s="1" t="s">
        <v>64</v>
      </c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1" t="s">
        <v>52</v>
      </c>
      <c r="AS702" s="1" t="s">
        <v>52</v>
      </c>
      <c r="AT702" s="2"/>
      <c r="AU702" s="1" t="s">
        <v>1824</v>
      </c>
      <c r="AV702" s="2">
        <v>612</v>
      </c>
    </row>
    <row r="703" spans="1:48" ht="30" customHeight="1">
      <c r="A703" s="15" t="s">
        <v>1818</v>
      </c>
      <c r="B703" s="15" t="s">
        <v>1825</v>
      </c>
      <c r="C703" s="15" t="s">
        <v>102</v>
      </c>
      <c r="D703" s="13">
        <v>1</v>
      </c>
      <c r="E703" s="14">
        <v>0</v>
      </c>
      <c r="F703" s="14">
        <f t="shared" si="86"/>
        <v>0</v>
      </c>
      <c r="G703" s="14">
        <v>0</v>
      </c>
      <c r="H703" s="14">
        <f t="shared" si="87"/>
        <v>0</v>
      </c>
      <c r="I703" s="14">
        <v>0</v>
      </c>
      <c r="J703" s="14">
        <f t="shared" si="88"/>
        <v>0</v>
      </c>
      <c r="K703" s="14">
        <f t="shared" si="89"/>
        <v>0</v>
      </c>
      <c r="L703" s="14">
        <f t="shared" si="89"/>
        <v>0</v>
      </c>
      <c r="M703" s="15" t="s">
        <v>920</v>
      </c>
      <c r="N703" s="1" t="s">
        <v>1826</v>
      </c>
      <c r="O703" s="1" t="s">
        <v>52</v>
      </c>
      <c r="P703" s="1" t="s">
        <v>52</v>
      </c>
      <c r="Q703" s="1" t="s">
        <v>1816</v>
      </c>
      <c r="R703" s="1" t="s">
        <v>65</v>
      </c>
      <c r="S703" s="1" t="s">
        <v>65</v>
      </c>
      <c r="T703" s="1" t="s">
        <v>64</v>
      </c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1" t="s">
        <v>52</v>
      </c>
      <c r="AS703" s="1" t="s">
        <v>52</v>
      </c>
      <c r="AT703" s="2"/>
      <c r="AU703" s="1" t="s">
        <v>1827</v>
      </c>
      <c r="AV703" s="2">
        <v>613</v>
      </c>
    </row>
    <row r="704" spans="1:48" ht="30" customHeight="1">
      <c r="A704" s="15" t="s">
        <v>1818</v>
      </c>
      <c r="B704" s="15" t="s">
        <v>1828</v>
      </c>
      <c r="C704" s="15" t="s">
        <v>102</v>
      </c>
      <c r="D704" s="13">
        <v>1</v>
      </c>
      <c r="E704" s="14">
        <v>0</v>
      </c>
      <c r="F704" s="14">
        <f t="shared" si="86"/>
        <v>0</v>
      </c>
      <c r="G704" s="14">
        <v>0</v>
      </c>
      <c r="H704" s="14">
        <f t="shared" si="87"/>
        <v>0</v>
      </c>
      <c r="I704" s="14">
        <v>0</v>
      </c>
      <c r="J704" s="14">
        <f t="shared" si="88"/>
        <v>0</v>
      </c>
      <c r="K704" s="14">
        <f t="shared" si="89"/>
        <v>0</v>
      </c>
      <c r="L704" s="14">
        <f t="shared" si="89"/>
        <v>0</v>
      </c>
      <c r="M704" s="15" t="s">
        <v>920</v>
      </c>
      <c r="N704" s="1" t="s">
        <v>1829</v>
      </c>
      <c r="O704" s="1" t="s">
        <v>52</v>
      </c>
      <c r="P704" s="1" t="s">
        <v>52</v>
      </c>
      <c r="Q704" s="1" t="s">
        <v>1816</v>
      </c>
      <c r="R704" s="1" t="s">
        <v>65</v>
      </c>
      <c r="S704" s="1" t="s">
        <v>65</v>
      </c>
      <c r="T704" s="1" t="s">
        <v>64</v>
      </c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1" t="s">
        <v>52</v>
      </c>
      <c r="AS704" s="1" t="s">
        <v>52</v>
      </c>
      <c r="AT704" s="2"/>
      <c r="AU704" s="1" t="s">
        <v>1830</v>
      </c>
      <c r="AV704" s="2">
        <v>614</v>
      </c>
    </row>
    <row r="705" spans="1:48" ht="30" customHeight="1">
      <c r="A705" s="15" t="s">
        <v>1818</v>
      </c>
      <c r="B705" s="15" t="s">
        <v>1831</v>
      </c>
      <c r="C705" s="15" t="s">
        <v>102</v>
      </c>
      <c r="D705" s="13">
        <v>1</v>
      </c>
      <c r="E705" s="14">
        <v>0</v>
      </c>
      <c r="F705" s="14">
        <f t="shared" si="86"/>
        <v>0</v>
      </c>
      <c r="G705" s="14">
        <v>0</v>
      </c>
      <c r="H705" s="14">
        <f t="shared" si="87"/>
        <v>0</v>
      </c>
      <c r="I705" s="14">
        <v>0</v>
      </c>
      <c r="J705" s="14">
        <f t="shared" si="88"/>
        <v>0</v>
      </c>
      <c r="K705" s="14">
        <f t="shared" si="89"/>
        <v>0</v>
      </c>
      <c r="L705" s="14">
        <f t="shared" si="89"/>
        <v>0</v>
      </c>
      <c r="M705" s="15" t="s">
        <v>920</v>
      </c>
      <c r="N705" s="1" t="s">
        <v>1832</v>
      </c>
      <c r="O705" s="1" t="s">
        <v>52</v>
      </c>
      <c r="P705" s="1" t="s">
        <v>52</v>
      </c>
      <c r="Q705" s="1" t="s">
        <v>1816</v>
      </c>
      <c r="R705" s="1" t="s">
        <v>65</v>
      </c>
      <c r="S705" s="1" t="s">
        <v>65</v>
      </c>
      <c r="T705" s="1" t="s">
        <v>64</v>
      </c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1" t="s">
        <v>52</v>
      </c>
      <c r="AS705" s="1" t="s">
        <v>52</v>
      </c>
      <c r="AT705" s="2"/>
      <c r="AU705" s="1" t="s">
        <v>1833</v>
      </c>
      <c r="AV705" s="2">
        <v>615</v>
      </c>
    </row>
    <row r="706" spans="1:48" ht="30" customHeight="1">
      <c r="A706" s="15" t="s">
        <v>1818</v>
      </c>
      <c r="B706" s="15" t="s">
        <v>1834</v>
      </c>
      <c r="C706" s="15" t="s">
        <v>102</v>
      </c>
      <c r="D706" s="13">
        <v>1</v>
      </c>
      <c r="E706" s="14">
        <v>0</v>
      </c>
      <c r="F706" s="14">
        <f t="shared" si="86"/>
        <v>0</v>
      </c>
      <c r="G706" s="14">
        <v>0</v>
      </c>
      <c r="H706" s="14">
        <f t="shared" si="87"/>
        <v>0</v>
      </c>
      <c r="I706" s="14">
        <v>0</v>
      </c>
      <c r="J706" s="14">
        <f t="shared" si="88"/>
        <v>0</v>
      </c>
      <c r="K706" s="14">
        <f t="shared" si="89"/>
        <v>0</v>
      </c>
      <c r="L706" s="14">
        <f t="shared" si="89"/>
        <v>0</v>
      </c>
      <c r="M706" s="15" t="s">
        <v>920</v>
      </c>
      <c r="N706" s="1" t="s">
        <v>1835</v>
      </c>
      <c r="O706" s="1" t="s">
        <v>52</v>
      </c>
      <c r="P706" s="1" t="s">
        <v>52</v>
      </c>
      <c r="Q706" s="1" t="s">
        <v>1816</v>
      </c>
      <c r="R706" s="1" t="s">
        <v>65</v>
      </c>
      <c r="S706" s="1" t="s">
        <v>65</v>
      </c>
      <c r="T706" s="1" t="s">
        <v>64</v>
      </c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1" t="s">
        <v>52</v>
      </c>
      <c r="AS706" s="1" t="s">
        <v>52</v>
      </c>
      <c r="AT706" s="2"/>
      <c r="AU706" s="1" t="s">
        <v>1836</v>
      </c>
      <c r="AV706" s="2">
        <v>616</v>
      </c>
    </row>
    <row r="707" spans="1:48" ht="30" customHeight="1">
      <c r="A707" s="15" t="s">
        <v>1837</v>
      </c>
      <c r="B707" s="15" t="s">
        <v>1838</v>
      </c>
      <c r="C707" s="15" t="s">
        <v>61</v>
      </c>
      <c r="D707" s="13">
        <v>3</v>
      </c>
      <c r="E707" s="14">
        <v>0</v>
      </c>
      <c r="F707" s="14">
        <f t="shared" si="86"/>
        <v>0</v>
      </c>
      <c r="G707" s="14">
        <v>0</v>
      </c>
      <c r="H707" s="14">
        <f t="shared" si="87"/>
        <v>0</v>
      </c>
      <c r="I707" s="14">
        <v>0</v>
      </c>
      <c r="J707" s="14">
        <f t="shared" si="88"/>
        <v>0</v>
      </c>
      <c r="K707" s="14">
        <f t="shared" si="89"/>
        <v>0</v>
      </c>
      <c r="L707" s="14">
        <f t="shared" si="89"/>
        <v>0</v>
      </c>
      <c r="M707" s="15" t="s">
        <v>920</v>
      </c>
      <c r="N707" s="1" t="s">
        <v>1839</v>
      </c>
      <c r="O707" s="1" t="s">
        <v>52</v>
      </c>
      <c r="P707" s="1" t="s">
        <v>52</v>
      </c>
      <c r="Q707" s="1" t="s">
        <v>1816</v>
      </c>
      <c r="R707" s="1" t="s">
        <v>65</v>
      </c>
      <c r="S707" s="1" t="s">
        <v>65</v>
      </c>
      <c r="T707" s="1" t="s">
        <v>64</v>
      </c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1" t="s">
        <v>52</v>
      </c>
      <c r="AS707" s="1" t="s">
        <v>52</v>
      </c>
      <c r="AT707" s="2"/>
      <c r="AU707" s="1" t="s">
        <v>1840</v>
      </c>
      <c r="AV707" s="2">
        <v>617</v>
      </c>
    </row>
    <row r="708" spans="1:48" ht="30" customHeight="1">
      <c r="A708" s="15" t="s">
        <v>1837</v>
      </c>
      <c r="B708" s="15" t="s">
        <v>1841</v>
      </c>
      <c r="C708" s="15" t="s">
        <v>61</v>
      </c>
      <c r="D708" s="13">
        <v>3</v>
      </c>
      <c r="E708" s="14">
        <v>0</v>
      </c>
      <c r="F708" s="14">
        <f t="shared" si="86"/>
        <v>0</v>
      </c>
      <c r="G708" s="14">
        <v>0</v>
      </c>
      <c r="H708" s="14">
        <f t="shared" si="87"/>
        <v>0</v>
      </c>
      <c r="I708" s="14">
        <v>0</v>
      </c>
      <c r="J708" s="14">
        <f t="shared" si="88"/>
        <v>0</v>
      </c>
      <c r="K708" s="14">
        <f t="shared" si="89"/>
        <v>0</v>
      </c>
      <c r="L708" s="14">
        <f t="shared" si="89"/>
        <v>0</v>
      </c>
      <c r="M708" s="15" t="s">
        <v>920</v>
      </c>
      <c r="N708" s="1" t="s">
        <v>1842</v>
      </c>
      <c r="O708" s="1" t="s">
        <v>52</v>
      </c>
      <c r="P708" s="1" t="s">
        <v>52</v>
      </c>
      <c r="Q708" s="1" t="s">
        <v>1816</v>
      </c>
      <c r="R708" s="1" t="s">
        <v>65</v>
      </c>
      <c r="S708" s="1" t="s">
        <v>65</v>
      </c>
      <c r="T708" s="1" t="s">
        <v>64</v>
      </c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1" t="s">
        <v>52</v>
      </c>
      <c r="AS708" s="1" t="s">
        <v>52</v>
      </c>
      <c r="AT708" s="2"/>
      <c r="AU708" s="1" t="s">
        <v>1843</v>
      </c>
      <c r="AV708" s="2">
        <v>618</v>
      </c>
    </row>
    <row r="709" spans="1:48" ht="30" customHeight="1">
      <c r="A709" s="13"/>
      <c r="B709" s="13"/>
      <c r="C709" s="13"/>
      <c r="D709" s="13"/>
      <c r="E709" s="14"/>
      <c r="F709" s="14"/>
      <c r="G709" s="14"/>
      <c r="H709" s="14"/>
      <c r="I709" s="14"/>
      <c r="J709" s="14"/>
      <c r="K709" s="14"/>
      <c r="L709" s="14"/>
      <c r="M709" s="13"/>
    </row>
    <row r="710" spans="1:48" ht="30" customHeight="1">
      <c r="A710" s="13"/>
      <c r="B710" s="13"/>
      <c r="C710" s="13"/>
      <c r="D710" s="13"/>
      <c r="E710" s="14"/>
      <c r="F710" s="14"/>
      <c r="G710" s="14"/>
      <c r="H710" s="14"/>
      <c r="I710" s="14"/>
      <c r="J710" s="14"/>
      <c r="K710" s="14"/>
      <c r="L710" s="14"/>
      <c r="M710" s="13"/>
    </row>
    <row r="711" spans="1:48" ht="30" customHeight="1">
      <c r="A711" s="13"/>
      <c r="B711" s="13"/>
      <c r="C711" s="13"/>
      <c r="D711" s="13"/>
      <c r="E711" s="14"/>
      <c r="F711" s="14"/>
      <c r="G711" s="14"/>
      <c r="H711" s="14"/>
      <c r="I711" s="14"/>
      <c r="J711" s="14"/>
      <c r="K711" s="14"/>
      <c r="L711" s="14"/>
      <c r="M711" s="13"/>
    </row>
    <row r="712" spans="1:48" ht="30" customHeight="1">
      <c r="A712" s="13"/>
      <c r="B712" s="13"/>
      <c r="C712" s="13"/>
      <c r="D712" s="13"/>
      <c r="E712" s="14"/>
      <c r="F712" s="14"/>
      <c r="G712" s="14"/>
      <c r="H712" s="14"/>
      <c r="I712" s="14"/>
      <c r="J712" s="14"/>
      <c r="K712" s="14"/>
      <c r="L712" s="14"/>
      <c r="M712" s="13"/>
    </row>
    <row r="713" spans="1:48" ht="30" customHeight="1">
      <c r="A713" s="13"/>
      <c r="B713" s="13"/>
      <c r="C713" s="13"/>
      <c r="D713" s="13"/>
      <c r="E713" s="14"/>
      <c r="F713" s="14"/>
      <c r="G713" s="14"/>
      <c r="H713" s="14"/>
      <c r="I713" s="14"/>
      <c r="J713" s="14"/>
      <c r="K713" s="14"/>
      <c r="L713" s="14"/>
      <c r="M713" s="13"/>
    </row>
    <row r="714" spans="1:48" ht="30" customHeight="1">
      <c r="A714" s="13"/>
      <c r="B714" s="13"/>
      <c r="C714" s="13"/>
      <c r="D714" s="13"/>
      <c r="E714" s="14"/>
      <c r="F714" s="14"/>
      <c r="G714" s="14"/>
      <c r="H714" s="14"/>
      <c r="I714" s="14"/>
      <c r="J714" s="14"/>
      <c r="K714" s="14"/>
      <c r="L714" s="14"/>
      <c r="M714" s="13"/>
    </row>
    <row r="715" spans="1:48" ht="30" customHeight="1">
      <c r="A715" s="13"/>
      <c r="B715" s="13"/>
      <c r="C715" s="13"/>
      <c r="D715" s="13"/>
      <c r="E715" s="14"/>
      <c r="F715" s="14"/>
      <c r="G715" s="14"/>
      <c r="H715" s="14"/>
      <c r="I715" s="14"/>
      <c r="J715" s="14"/>
      <c r="K715" s="14"/>
      <c r="L715" s="14"/>
      <c r="M715" s="13"/>
    </row>
    <row r="716" spans="1:48" ht="30" customHeight="1">
      <c r="A716" s="13"/>
      <c r="B716" s="13"/>
      <c r="C716" s="13"/>
      <c r="D716" s="13"/>
      <c r="E716" s="14"/>
      <c r="F716" s="14"/>
      <c r="G716" s="14"/>
      <c r="H716" s="14"/>
      <c r="I716" s="14"/>
      <c r="J716" s="14"/>
      <c r="K716" s="14"/>
      <c r="L716" s="14"/>
      <c r="M716" s="13"/>
    </row>
    <row r="717" spans="1:48" ht="30" customHeight="1">
      <c r="A717" s="13"/>
      <c r="B717" s="13"/>
      <c r="C717" s="13"/>
      <c r="D717" s="13"/>
      <c r="E717" s="14"/>
      <c r="F717" s="14"/>
      <c r="G717" s="14"/>
      <c r="H717" s="14"/>
      <c r="I717" s="14"/>
      <c r="J717" s="14"/>
      <c r="K717" s="14"/>
      <c r="L717" s="14"/>
      <c r="M717" s="13"/>
    </row>
    <row r="718" spans="1:48" ht="30" customHeight="1">
      <c r="A718" s="13"/>
      <c r="B718" s="13"/>
      <c r="C718" s="13"/>
      <c r="D718" s="13"/>
      <c r="E718" s="14"/>
      <c r="F718" s="14"/>
      <c r="G718" s="14"/>
      <c r="H718" s="14"/>
      <c r="I718" s="14"/>
      <c r="J718" s="14"/>
      <c r="K718" s="14"/>
      <c r="L718" s="14"/>
      <c r="M718" s="13"/>
    </row>
    <row r="719" spans="1:48" ht="30" customHeight="1">
      <c r="A719" s="13"/>
      <c r="B719" s="13"/>
      <c r="C719" s="13"/>
      <c r="D719" s="13"/>
      <c r="E719" s="14"/>
      <c r="F719" s="14"/>
      <c r="G719" s="14"/>
      <c r="H719" s="14"/>
      <c r="I719" s="14"/>
      <c r="J719" s="14"/>
      <c r="K719" s="14"/>
      <c r="L719" s="14"/>
      <c r="M719" s="13"/>
    </row>
    <row r="720" spans="1:48" ht="30" customHeight="1">
      <c r="A720" s="13"/>
      <c r="B720" s="13"/>
      <c r="C720" s="13"/>
      <c r="D720" s="13"/>
      <c r="E720" s="14"/>
      <c r="F720" s="14"/>
      <c r="G720" s="14"/>
      <c r="H720" s="14"/>
      <c r="I720" s="14"/>
      <c r="J720" s="14"/>
      <c r="K720" s="14"/>
      <c r="L720" s="14"/>
      <c r="M720" s="13"/>
    </row>
    <row r="721" spans="1:48" ht="30" customHeight="1">
      <c r="A721" s="13"/>
      <c r="B721" s="13"/>
      <c r="C721" s="13"/>
      <c r="D721" s="13"/>
      <c r="E721" s="14"/>
      <c r="F721" s="14"/>
      <c r="G721" s="14"/>
      <c r="H721" s="14"/>
      <c r="I721" s="14"/>
      <c r="J721" s="14"/>
      <c r="K721" s="14"/>
      <c r="L721" s="14"/>
      <c r="M721" s="13"/>
    </row>
    <row r="722" spans="1:48" ht="30" customHeight="1">
      <c r="A722" s="13"/>
      <c r="B722" s="13"/>
      <c r="C722" s="13"/>
      <c r="D722" s="13"/>
      <c r="E722" s="14"/>
      <c r="F722" s="14"/>
      <c r="G722" s="14"/>
      <c r="H722" s="14"/>
      <c r="I722" s="14"/>
      <c r="J722" s="14"/>
      <c r="K722" s="14"/>
      <c r="L722" s="14"/>
      <c r="M722" s="13"/>
    </row>
    <row r="723" spans="1:48" ht="30" customHeight="1">
      <c r="A723" s="15" t="s">
        <v>95</v>
      </c>
      <c r="B723" s="13"/>
      <c r="C723" s="13"/>
      <c r="D723" s="13"/>
      <c r="E723" s="14"/>
      <c r="F723" s="14">
        <f>SUMIF(AR701:AR722,"",F701:F722)</f>
        <v>0</v>
      </c>
      <c r="G723" s="14"/>
      <c r="H723" s="14">
        <f>SUMIF(AR701:AR722,"",H701:H722)</f>
        <v>0</v>
      </c>
      <c r="I723" s="14"/>
      <c r="J723" s="14">
        <f>SUMIF(AR701:AR722,"",J701:J722)</f>
        <v>0</v>
      </c>
      <c r="K723" s="14"/>
      <c r="L723" s="14">
        <f>SUMIF(AR701:AR722,"",L701:L722)</f>
        <v>0</v>
      </c>
      <c r="M723" s="13"/>
      <c r="N723" t="s">
        <v>96</v>
      </c>
    </row>
    <row r="724" spans="1:48" ht="30" customHeight="1">
      <c r="A724" s="15" t="s">
        <v>1844</v>
      </c>
      <c r="B724" s="15" t="s">
        <v>1846</v>
      </c>
      <c r="C724" s="13"/>
      <c r="D724" s="13"/>
      <c r="E724" s="14"/>
      <c r="F724" s="14"/>
      <c r="G724" s="14"/>
      <c r="H724" s="14"/>
      <c r="I724" s="14"/>
      <c r="J724" s="14"/>
      <c r="K724" s="14"/>
      <c r="L724" s="14"/>
      <c r="M724" s="13"/>
      <c r="N724" s="2"/>
      <c r="O724" s="2"/>
      <c r="P724" s="2"/>
      <c r="Q724" s="1" t="s">
        <v>1845</v>
      </c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</row>
    <row r="725" spans="1:48" ht="30" customHeight="1">
      <c r="A725" s="15" t="s">
        <v>1847</v>
      </c>
      <c r="B725" s="15" t="s">
        <v>1848</v>
      </c>
      <c r="C725" s="15" t="s">
        <v>169</v>
      </c>
      <c r="D725" s="13">
        <v>11</v>
      </c>
      <c r="E725" s="14">
        <v>0</v>
      </c>
      <c r="F725" s="14">
        <f>TRUNC(E725*D725, 0)</f>
        <v>0</v>
      </c>
      <c r="G725" s="14">
        <v>0</v>
      </c>
      <c r="H725" s="14">
        <f>TRUNC(G725*D725, 0)</f>
        <v>0</v>
      </c>
      <c r="I725" s="14">
        <v>0</v>
      </c>
      <c r="J725" s="14">
        <f>TRUNC(I725*D725, 0)</f>
        <v>0</v>
      </c>
      <c r="K725" s="14">
        <f t="shared" ref="K725:L729" si="90">TRUNC(E725+G725+I725, 0)</f>
        <v>0</v>
      </c>
      <c r="L725" s="14">
        <f t="shared" si="90"/>
        <v>0</v>
      </c>
      <c r="M725" s="15" t="s">
        <v>1849</v>
      </c>
      <c r="N725" s="1" t="s">
        <v>1850</v>
      </c>
      <c r="O725" s="1" t="s">
        <v>52</v>
      </c>
      <c r="P725" s="1" t="s">
        <v>52</v>
      </c>
      <c r="Q725" s="1" t="s">
        <v>1845</v>
      </c>
      <c r="R725" s="1" t="s">
        <v>64</v>
      </c>
      <c r="S725" s="1" t="s">
        <v>65</v>
      </c>
      <c r="T725" s="1" t="s">
        <v>65</v>
      </c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1" t="s">
        <v>52</v>
      </c>
      <c r="AS725" s="1" t="s">
        <v>52</v>
      </c>
      <c r="AT725" s="2"/>
      <c r="AU725" s="1" t="s">
        <v>1851</v>
      </c>
      <c r="AV725" s="2">
        <v>407</v>
      </c>
    </row>
    <row r="726" spans="1:48" ht="30" customHeight="1">
      <c r="A726" s="15" t="s">
        <v>1852</v>
      </c>
      <c r="B726" s="15" t="s">
        <v>1853</v>
      </c>
      <c r="C726" s="15" t="s">
        <v>79</v>
      </c>
      <c r="D726" s="13">
        <v>47</v>
      </c>
      <c r="E726" s="14">
        <v>0</v>
      </c>
      <c r="F726" s="14">
        <f>TRUNC(E726*D726, 0)</f>
        <v>0</v>
      </c>
      <c r="G726" s="14">
        <v>0</v>
      </c>
      <c r="H726" s="14">
        <f>TRUNC(G726*D726, 0)</f>
        <v>0</v>
      </c>
      <c r="I726" s="14">
        <v>0</v>
      </c>
      <c r="J726" s="14">
        <f>TRUNC(I726*D726, 0)</f>
        <v>0</v>
      </c>
      <c r="K726" s="14">
        <f t="shared" si="90"/>
        <v>0</v>
      </c>
      <c r="L726" s="14">
        <f t="shared" si="90"/>
        <v>0</v>
      </c>
      <c r="M726" s="15" t="s">
        <v>1854</v>
      </c>
      <c r="N726" s="1" t="s">
        <v>1855</v>
      </c>
      <c r="O726" s="1" t="s">
        <v>52</v>
      </c>
      <c r="P726" s="1" t="s">
        <v>52</v>
      </c>
      <c r="Q726" s="1" t="s">
        <v>1845</v>
      </c>
      <c r="R726" s="1" t="s">
        <v>64</v>
      </c>
      <c r="S726" s="1" t="s">
        <v>65</v>
      </c>
      <c r="T726" s="1" t="s">
        <v>65</v>
      </c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1" t="s">
        <v>52</v>
      </c>
      <c r="AS726" s="1" t="s">
        <v>52</v>
      </c>
      <c r="AT726" s="2"/>
      <c r="AU726" s="1" t="s">
        <v>1856</v>
      </c>
      <c r="AV726" s="2">
        <v>607</v>
      </c>
    </row>
    <row r="727" spans="1:48" ht="30" customHeight="1">
      <c r="A727" s="15" t="s">
        <v>1857</v>
      </c>
      <c r="B727" s="15" t="s">
        <v>1858</v>
      </c>
      <c r="C727" s="15" t="s">
        <v>169</v>
      </c>
      <c r="D727" s="13">
        <v>1</v>
      </c>
      <c r="E727" s="14">
        <v>0</v>
      </c>
      <c r="F727" s="14">
        <f>TRUNC(E727*D727, 0)</f>
        <v>0</v>
      </c>
      <c r="G727" s="14">
        <v>0</v>
      </c>
      <c r="H727" s="14">
        <f>TRUNC(G727*D727, 0)</f>
        <v>0</v>
      </c>
      <c r="I727" s="14">
        <v>0</v>
      </c>
      <c r="J727" s="14">
        <f>TRUNC(I727*D727, 0)</f>
        <v>0</v>
      </c>
      <c r="K727" s="14">
        <f t="shared" si="90"/>
        <v>0</v>
      </c>
      <c r="L727" s="14">
        <f t="shared" si="90"/>
        <v>0</v>
      </c>
      <c r="M727" s="15" t="s">
        <v>1859</v>
      </c>
      <c r="N727" s="1" t="s">
        <v>1860</v>
      </c>
      <c r="O727" s="1" t="s">
        <v>52</v>
      </c>
      <c r="P727" s="1" t="s">
        <v>52</v>
      </c>
      <c r="Q727" s="1" t="s">
        <v>1845</v>
      </c>
      <c r="R727" s="1" t="s">
        <v>64</v>
      </c>
      <c r="S727" s="1" t="s">
        <v>65</v>
      </c>
      <c r="T727" s="1" t="s">
        <v>65</v>
      </c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1" t="s">
        <v>52</v>
      </c>
      <c r="AS727" s="1" t="s">
        <v>52</v>
      </c>
      <c r="AT727" s="2"/>
      <c r="AU727" s="1" t="s">
        <v>1861</v>
      </c>
      <c r="AV727" s="2">
        <v>409</v>
      </c>
    </row>
    <row r="728" spans="1:48" ht="30" customHeight="1">
      <c r="A728" s="15" t="s">
        <v>1862</v>
      </c>
      <c r="B728" s="15" t="s">
        <v>52</v>
      </c>
      <c r="C728" s="15" t="s">
        <v>108</v>
      </c>
      <c r="D728" s="13">
        <v>21</v>
      </c>
      <c r="E728" s="14">
        <v>0</v>
      </c>
      <c r="F728" s="14">
        <f>TRUNC(E728*D728, 0)</f>
        <v>0</v>
      </c>
      <c r="G728" s="14">
        <v>0</v>
      </c>
      <c r="H728" s="14">
        <f>TRUNC(G728*D728, 0)</f>
        <v>0</v>
      </c>
      <c r="I728" s="14">
        <v>0</v>
      </c>
      <c r="J728" s="14">
        <f>TRUNC(I728*D728, 0)</f>
        <v>0</v>
      </c>
      <c r="K728" s="14">
        <f t="shared" si="90"/>
        <v>0</v>
      </c>
      <c r="L728" s="14">
        <f t="shared" si="90"/>
        <v>0</v>
      </c>
      <c r="M728" s="15" t="s">
        <v>1863</v>
      </c>
      <c r="N728" s="1" t="s">
        <v>1864</v>
      </c>
      <c r="O728" s="1" t="s">
        <v>52</v>
      </c>
      <c r="P728" s="1" t="s">
        <v>52</v>
      </c>
      <c r="Q728" s="1" t="s">
        <v>1845</v>
      </c>
      <c r="R728" s="1" t="s">
        <v>64</v>
      </c>
      <c r="S728" s="1" t="s">
        <v>65</v>
      </c>
      <c r="T728" s="1" t="s">
        <v>65</v>
      </c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1" t="s">
        <v>52</v>
      </c>
      <c r="AS728" s="1" t="s">
        <v>52</v>
      </c>
      <c r="AT728" s="2"/>
      <c r="AU728" s="1" t="s">
        <v>1865</v>
      </c>
      <c r="AV728" s="2">
        <v>608</v>
      </c>
    </row>
    <row r="729" spans="1:48" ht="30" customHeight="1">
      <c r="A729" s="15" t="s">
        <v>1866</v>
      </c>
      <c r="B729" s="15" t="s">
        <v>1867</v>
      </c>
      <c r="C729" s="15" t="s">
        <v>108</v>
      </c>
      <c r="D729" s="13">
        <v>5</v>
      </c>
      <c r="E729" s="14">
        <v>0</v>
      </c>
      <c r="F729" s="14">
        <f>TRUNC(E729*D729, 0)</f>
        <v>0</v>
      </c>
      <c r="G729" s="14">
        <v>0</v>
      </c>
      <c r="H729" s="14">
        <f>TRUNC(G729*D729, 0)</f>
        <v>0</v>
      </c>
      <c r="I729" s="14">
        <v>0</v>
      </c>
      <c r="J729" s="14">
        <f>TRUNC(I729*D729, 0)</f>
        <v>0</v>
      </c>
      <c r="K729" s="14">
        <f t="shared" si="90"/>
        <v>0</v>
      </c>
      <c r="L729" s="14">
        <f t="shared" si="90"/>
        <v>0</v>
      </c>
      <c r="M729" s="15" t="s">
        <v>1868</v>
      </c>
      <c r="N729" s="1" t="s">
        <v>1869</v>
      </c>
      <c r="O729" s="1" t="s">
        <v>52</v>
      </c>
      <c r="P729" s="1" t="s">
        <v>52</v>
      </c>
      <c r="Q729" s="1" t="s">
        <v>1845</v>
      </c>
      <c r="R729" s="1" t="s">
        <v>64</v>
      </c>
      <c r="S729" s="1" t="s">
        <v>65</v>
      </c>
      <c r="T729" s="1" t="s">
        <v>65</v>
      </c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1" t="s">
        <v>52</v>
      </c>
      <c r="AS729" s="1" t="s">
        <v>52</v>
      </c>
      <c r="AT729" s="2"/>
      <c r="AU729" s="1" t="s">
        <v>1870</v>
      </c>
      <c r="AV729" s="2">
        <v>609</v>
      </c>
    </row>
    <row r="730" spans="1:48" ht="30" customHeight="1">
      <c r="A730" s="13"/>
      <c r="B730" s="13"/>
      <c r="C730" s="13"/>
      <c r="D730" s="13"/>
      <c r="E730" s="14"/>
      <c r="F730" s="14"/>
      <c r="G730" s="14"/>
      <c r="H730" s="14"/>
      <c r="I730" s="14"/>
      <c r="J730" s="14"/>
      <c r="K730" s="14"/>
      <c r="L730" s="14"/>
      <c r="M730" s="13"/>
    </row>
    <row r="731" spans="1:48" ht="30" customHeight="1">
      <c r="A731" s="13"/>
      <c r="B731" s="13"/>
      <c r="C731" s="13"/>
      <c r="D731" s="13"/>
      <c r="E731" s="14"/>
      <c r="F731" s="14"/>
      <c r="G731" s="14"/>
      <c r="H731" s="14"/>
      <c r="I731" s="14"/>
      <c r="J731" s="14"/>
      <c r="K731" s="14"/>
      <c r="L731" s="14"/>
      <c r="M731" s="13"/>
    </row>
    <row r="732" spans="1:48" ht="30" customHeight="1">
      <c r="A732" s="13"/>
      <c r="B732" s="13"/>
      <c r="C732" s="13"/>
      <c r="D732" s="13"/>
      <c r="E732" s="14"/>
      <c r="F732" s="14"/>
      <c r="G732" s="14"/>
      <c r="H732" s="14"/>
      <c r="I732" s="14"/>
      <c r="J732" s="14"/>
      <c r="K732" s="14"/>
      <c r="L732" s="14"/>
      <c r="M732" s="13"/>
    </row>
    <row r="733" spans="1:48" ht="30" customHeight="1">
      <c r="A733" s="13"/>
      <c r="B733" s="13"/>
      <c r="C733" s="13"/>
      <c r="D733" s="13"/>
      <c r="E733" s="14"/>
      <c r="F733" s="14"/>
      <c r="G733" s="14"/>
      <c r="H733" s="14"/>
      <c r="I733" s="14"/>
      <c r="J733" s="14"/>
      <c r="K733" s="14"/>
      <c r="L733" s="14"/>
      <c r="M733" s="13"/>
    </row>
    <row r="734" spans="1:48" ht="30" customHeight="1">
      <c r="A734" s="13"/>
      <c r="B734" s="13"/>
      <c r="C734" s="13"/>
      <c r="D734" s="13"/>
      <c r="E734" s="14"/>
      <c r="F734" s="14"/>
      <c r="G734" s="14"/>
      <c r="H734" s="14"/>
      <c r="I734" s="14"/>
      <c r="J734" s="14"/>
      <c r="K734" s="14"/>
      <c r="L734" s="14"/>
      <c r="M734" s="13"/>
    </row>
    <row r="735" spans="1:48" ht="30" customHeight="1">
      <c r="A735" s="13"/>
      <c r="B735" s="13"/>
      <c r="C735" s="13"/>
      <c r="D735" s="13"/>
      <c r="E735" s="14"/>
      <c r="F735" s="14"/>
      <c r="G735" s="14"/>
      <c r="H735" s="14"/>
      <c r="I735" s="14"/>
      <c r="J735" s="14"/>
      <c r="K735" s="14"/>
      <c r="L735" s="14"/>
      <c r="M735" s="13"/>
    </row>
    <row r="736" spans="1:48" ht="30" customHeight="1">
      <c r="A736" s="13"/>
      <c r="B736" s="13"/>
      <c r="C736" s="13"/>
      <c r="D736" s="13"/>
      <c r="E736" s="14"/>
      <c r="F736" s="14"/>
      <c r="G736" s="14"/>
      <c r="H736" s="14"/>
      <c r="I736" s="14"/>
      <c r="J736" s="14"/>
      <c r="K736" s="14"/>
      <c r="L736" s="14"/>
      <c r="M736" s="13"/>
    </row>
    <row r="737" spans="1:48" ht="30" customHeight="1">
      <c r="A737" s="13"/>
      <c r="B737" s="13"/>
      <c r="C737" s="13"/>
      <c r="D737" s="13"/>
      <c r="E737" s="14"/>
      <c r="F737" s="14"/>
      <c r="G737" s="14"/>
      <c r="H737" s="14"/>
      <c r="I737" s="14"/>
      <c r="J737" s="14"/>
      <c r="K737" s="14"/>
      <c r="L737" s="14"/>
      <c r="M737" s="13"/>
    </row>
    <row r="738" spans="1:48" ht="30" customHeight="1">
      <c r="A738" s="13"/>
      <c r="B738" s="13"/>
      <c r="C738" s="13"/>
      <c r="D738" s="13"/>
      <c r="E738" s="14"/>
      <c r="F738" s="14"/>
      <c r="G738" s="14"/>
      <c r="H738" s="14"/>
      <c r="I738" s="14"/>
      <c r="J738" s="14"/>
      <c r="K738" s="14"/>
      <c r="L738" s="14"/>
      <c r="M738" s="13"/>
    </row>
    <row r="739" spans="1:48" ht="30" customHeight="1">
      <c r="A739" s="13"/>
      <c r="B739" s="13"/>
      <c r="C739" s="13"/>
      <c r="D739" s="13"/>
      <c r="E739" s="14"/>
      <c r="F739" s="14"/>
      <c r="G739" s="14"/>
      <c r="H739" s="14"/>
      <c r="I739" s="14"/>
      <c r="J739" s="14"/>
      <c r="K739" s="14"/>
      <c r="L739" s="14"/>
      <c r="M739" s="13"/>
    </row>
    <row r="740" spans="1:48" ht="30" customHeight="1">
      <c r="A740" s="13"/>
      <c r="B740" s="13"/>
      <c r="C740" s="13"/>
      <c r="D740" s="13"/>
      <c r="E740" s="14"/>
      <c r="F740" s="14"/>
      <c r="G740" s="14"/>
      <c r="H740" s="14"/>
      <c r="I740" s="14"/>
      <c r="J740" s="14"/>
      <c r="K740" s="14"/>
      <c r="L740" s="14"/>
      <c r="M740" s="13"/>
    </row>
    <row r="741" spans="1:48" ht="30" customHeight="1">
      <c r="A741" s="13"/>
      <c r="B741" s="13"/>
      <c r="C741" s="13"/>
      <c r="D741" s="13"/>
      <c r="E741" s="14"/>
      <c r="F741" s="14"/>
      <c r="G741" s="14"/>
      <c r="H741" s="14"/>
      <c r="I741" s="14"/>
      <c r="J741" s="14"/>
      <c r="K741" s="14"/>
      <c r="L741" s="14"/>
      <c r="M741" s="13"/>
    </row>
    <row r="742" spans="1:48" ht="30" customHeight="1">
      <c r="A742" s="13"/>
      <c r="B742" s="13"/>
      <c r="C742" s="13"/>
      <c r="D742" s="13"/>
      <c r="E742" s="14"/>
      <c r="F742" s="14"/>
      <c r="G742" s="14"/>
      <c r="H742" s="14"/>
      <c r="I742" s="14"/>
      <c r="J742" s="14"/>
      <c r="K742" s="14"/>
      <c r="L742" s="14"/>
      <c r="M742" s="13"/>
    </row>
    <row r="743" spans="1:48" ht="30" customHeight="1">
      <c r="A743" s="13"/>
      <c r="B743" s="13"/>
      <c r="C743" s="13"/>
      <c r="D743" s="13"/>
      <c r="E743" s="14"/>
      <c r="F743" s="14"/>
      <c r="G743" s="14"/>
      <c r="H743" s="14"/>
      <c r="I743" s="14"/>
      <c r="J743" s="14"/>
      <c r="K743" s="14"/>
      <c r="L743" s="14"/>
      <c r="M743" s="13"/>
    </row>
    <row r="744" spans="1:48" ht="30" customHeight="1">
      <c r="A744" s="13"/>
      <c r="B744" s="13"/>
      <c r="C744" s="13"/>
      <c r="D744" s="13"/>
      <c r="E744" s="14"/>
      <c r="F744" s="14"/>
      <c r="G744" s="14"/>
      <c r="H744" s="14"/>
      <c r="I744" s="14"/>
      <c r="J744" s="14"/>
      <c r="K744" s="14"/>
      <c r="L744" s="14"/>
      <c r="M744" s="13"/>
    </row>
    <row r="745" spans="1:48" ht="30" customHeight="1">
      <c r="A745" s="13"/>
      <c r="B745" s="13"/>
      <c r="C745" s="13"/>
      <c r="D745" s="13"/>
      <c r="E745" s="14"/>
      <c r="F745" s="14"/>
      <c r="G745" s="14"/>
      <c r="H745" s="14"/>
      <c r="I745" s="14"/>
      <c r="J745" s="14"/>
      <c r="K745" s="14"/>
      <c r="L745" s="14"/>
      <c r="M745" s="13"/>
    </row>
    <row r="746" spans="1:48" ht="30" customHeight="1">
      <c r="A746" s="13"/>
      <c r="B746" s="13"/>
      <c r="C746" s="13"/>
      <c r="D746" s="13"/>
      <c r="E746" s="14"/>
      <c r="F746" s="14"/>
      <c r="G746" s="14"/>
      <c r="H746" s="14"/>
      <c r="I746" s="14"/>
      <c r="J746" s="14"/>
      <c r="K746" s="14"/>
      <c r="L746" s="14"/>
      <c r="M746" s="13"/>
    </row>
    <row r="747" spans="1:48" ht="30" customHeight="1">
      <c r="A747" s="15" t="s">
        <v>95</v>
      </c>
      <c r="B747" s="13"/>
      <c r="C747" s="13"/>
      <c r="D747" s="13"/>
      <c r="E747" s="14"/>
      <c r="F747" s="14">
        <f>SUMIF(AR725:AR746,"",F725:F746)</f>
        <v>0</v>
      </c>
      <c r="G747" s="14"/>
      <c r="H747" s="14">
        <f>SUMIF(AR725:AR746,"",H725:H746)</f>
        <v>0</v>
      </c>
      <c r="I747" s="14"/>
      <c r="J747" s="14">
        <f>SUMIF(AR725:AR746,"",J725:J746)</f>
        <v>0</v>
      </c>
      <c r="K747" s="14"/>
      <c r="L747" s="14">
        <f>SUMIF(AR725:AR746,"",L725:L746)</f>
        <v>0</v>
      </c>
      <c r="M747" s="13"/>
      <c r="N747" t="s">
        <v>96</v>
      </c>
    </row>
    <row r="748" spans="1:48" ht="30" customHeight="1">
      <c r="A748" s="15" t="s">
        <v>1871</v>
      </c>
      <c r="B748" s="15" t="s">
        <v>1873</v>
      </c>
      <c r="C748" s="13"/>
      <c r="D748" s="13"/>
      <c r="E748" s="14"/>
      <c r="F748" s="14"/>
      <c r="G748" s="14"/>
      <c r="H748" s="14"/>
      <c r="I748" s="14"/>
      <c r="J748" s="14"/>
      <c r="K748" s="14"/>
      <c r="L748" s="14"/>
      <c r="M748" s="13"/>
      <c r="N748" s="2"/>
      <c r="O748" s="2"/>
      <c r="P748" s="2"/>
      <c r="Q748" s="1" t="s">
        <v>1872</v>
      </c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</row>
    <row r="749" spans="1:48" ht="30" customHeight="1">
      <c r="A749" s="15" t="s">
        <v>1874</v>
      </c>
      <c r="B749" s="15" t="s">
        <v>1875</v>
      </c>
      <c r="C749" s="15" t="s">
        <v>1876</v>
      </c>
      <c r="D749" s="13">
        <v>261</v>
      </c>
      <c r="E749" s="14">
        <v>0</v>
      </c>
      <c r="F749" s="14">
        <f t="shared" ref="F749:F757" si="91">TRUNC(E749*D749, 0)</f>
        <v>0</v>
      </c>
      <c r="G749" s="14">
        <v>0</v>
      </c>
      <c r="H749" s="14">
        <f t="shared" ref="H749:H757" si="92">TRUNC(G749*D749, 0)</f>
        <v>0</v>
      </c>
      <c r="I749" s="14">
        <v>0</v>
      </c>
      <c r="J749" s="14">
        <f t="shared" ref="J749:J757" si="93">TRUNC(I749*D749, 0)</f>
        <v>0</v>
      </c>
      <c r="K749" s="14">
        <f t="shared" ref="K749:K757" si="94">TRUNC(E749+G749+I749, 0)</f>
        <v>0</v>
      </c>
      <c r="L749" s="14">
        <f t="shared" ref="L749:L757" si="95">TRUNC(F749+H749+J749, 0)</f>
        <v>0</v>
      </c>
      <c r="M749" s="15" t="s">
        <v>52</v>
      </c>
      <c r="N749" s="1" t="s">
        <v>1877</v>
      </c>
      <c r="O749" s="1" t="s">
        <v>52</v>
      </c>
      <c r="P749" s="1" t="s">
        <v>52</v>
      </c>
      <c r="Q749" s="1" t="s">
        <v>1872</v>
      </c>
      <c r="R749" s="1" t="s">
        <v>65</v>
      </c>
      <c r="S749" s="1" t="s">
        <v>65</v>
      </c>
      <c r="T749" s="1" t="s">
        <v>64</v>
      </c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1" t="s">
        <v>52</v>
      </c>
      <c r="AS749" s="1" t="s">
        <v>52</v>
      </c>
      <c r="AT749" s="2"/>
      <c r="AU749" s="1" t="s">
        <v>1878</v>
      </c>
      <c r="AV749" s="2">
        <v>644</v>
      </c>
    </row>
    <row r="750" spans="1:48" ht="30" customHeight="1">
      <c r="A750" s="15" t="s">
        <v>1879</v>
      </c>
      <c r="B750" s="15" t="s">
        <v>1880</v>
      </c>
      <c r="C750" s="15" t="s">
        <v>169</v>
      </c>
      <c r="D750" s="13">
        <v>20</v>
      </c>
      <c r="E750" s="14">
        <v>0</v>
      </c>
      <c r="F750" s="14">
        <f t="shared" si="91"/>
        <v>0</v>
      </c>
      <c r="G750" s="14">
        <v>0</v>
      </c>
      <c r="H750" s="14">
        <f t="shared" si="92"/>
        <v>0</v>
      </c>
      <c r="I750" s="14">
        <v>0</v>
      </c>
      <c r="J750" s="14">
        <f t="shared" si="93"/>
        <v>0</v>
      </c>
      <c r="K750" s="14">
        <f t="shared" si="94"/>
        <v>0</v>
      </c>
      <c r="L750" s="14">
        <f t="shared" si="95"/>
        <v>0</v>
      </c>
      <c r="M750" s="15" t="s">
        <v>52</v>
      </c>
      <c r="N750" s="1" t="s">
        <v>1881</v>
      </c>
      <c r="O750" s="1" t="s">
        <v>52</v>
      </c>
      <c r="P750" s="1" t="s">
        <v>52</v>
      </c>
      <c r="Q750" s="1" t="s">
        <v>1872</v>
      </c>
      <c r="R750" s="1" t="s">
        <v>65</v>
      </c>
      <c r="S750" s="1" t="s">
        <v>65</v>
      </c>
      <c r="T750" s="1" t="s">
        <v>64</v>
      </c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1" t="s">
        <v>52</v>
      </c>
      <c r="AS750" s="1" t="s">
        <v>52</v>
      </c>
      <c r="AT750" s="2"/>
      <c r="AU750" s="1" t="s">
        <v>1882</v>
      </c>
      <c r="AV750" s="2">
        <v>645</v>
      </c>
    </row>
    <row r="751" spans="1:48" ht="30" customHeight="1">
      <c r="A751" s="15" t="s">
        <v>1883</v>
      </c>
      <c r="B751" s="15" t="s">
        <v>1884</v>
      </c>
      <c r="C751" s="15" t="s">
        <v>169</v>
      </c>
      <c r="D751" s="13">
        <v>317</v>
      </c>
      <c r="E751" s="14">
        <v>0</v>
      </c>
      <c r="F751" s="14">
        <f t="shared" si="91"/>
        <v>0</v>
      </c>
      <c r="G751" s="14">
        <v>0</v>
      </c>
      <c r="H751" s="14">
        <f t="shared" si="92"/>
        <v>0</v>
      </c>
      <c r="I751" s="14">
        <v>0</v>
      </c>
      <c r="J751" s="14">
        <f t="shared" si="93"/>
        <v>0</v>
      </c>
      <c r="K751" s="14">
        <f t="shared" si="94"/>
        <v>0</v>
      </c>
      <c r="L751" s="14">
        <f t="shared" si="95"/>
        <v>0</v>
      </c>
      <c r="M751" s="15" t="s">
        <v>52</v>
      </c>
      <c r="N751" s="1" t="s">
        <v>1885</v>
      </c>
      <c r="O751" s="1" t="s">
        <v>52</v>
      </c>
      <c r="P751" s="1" t="s">
        <v>52</v>
      </c>
      <c r="Q751" s="1" t="s">
        <v>1872</v>
      </c>
      <c r="R751" s="1" t="s">
        <v>65</v>
      </c>
      <c r="S751" s="1" t="s">
        <v>65</v>
      </c>
      <c r="T751" s="1" t="s">
        <v>64</v>
      </c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1" t="s">
        <v>52</v>
      </c>
      <c r="AS751" s="1" t="s">
        <v>52</v>
      </c>
      <c r="AT751" s="2"/>
      <c r="AU751" s="1" t="s">
        <v>1886</v>
      </c>
      <c r="AV751" s="2">
        <v>646</v>
      </c>
    </row>
    <row r="752" spans="1:48" ht="30" customHeight="1">
      <c r="A752" s="15" t="s">
        <v>1887</v>
      </c>
      <c r="B752" s="15" t="s">
        <v>1888</v>
      </c>
      <c r="C752" s="15" t="s">
        <v>1876</v>
      </c>
      <c r="D752" s="13">
        <v>828</v>
      </c>
      <c r="E752" s="14">
        <v>0</v>
      </c>
      <c r="F752" s="14">
        <f t="shared" si="91"/>
        <v>0</v>
      </c>
      <c r="G752" s="14">
        <v>0</v>
      </c>
      <c r="H752" s="14">
        <f t="shared" si="92"/>
        <v>0</v>
      </c>
      <c r="I752" s="14">
        <v>0</v>
      </c>
      <c r="J752" s="14">
        <f t="shared" si="93"/>
        <v>0</v>
      </c>
      <c r="K752" s="14">
        <f t="shared" si="94"/>
        <v>0</v>
      </c>
      <c r="L752" s="14">
        <f t="shared" si="95"/>
        <v>0</v>
      </c>
      <c r="M752" s="15" t="s">
        <v>52</v>
      </c>
      <c r="N752" s="1" t="s">
        <v>1889</v>
      </c>
      <c r="O752" s="1" t="s">
        <v>52</v>
      </c>
      <c r="P752" s="1" t="s">
        <v>52</v>
      </c>
      <c r="Q752" s="1" t="s">
        <v>1872</v>
      </c>
      <c r="R752" s="1" t="s">
        <v>65</v>
      </c>
      <c r="S752" s="1" t="s">
        <v>65</v>
      </c>
      <c r="T752" s="1" t="s">
        <v>64</v>
      </c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1" t="s">
        <v>52</v>
      </c>
      <c r="AS752" s="1" t="s">
        <v>52</v>
      </c>
      <c r="AT752" s="2"/>
      <c r="AU752" s="1" t="s">
        <v>1890</v>
      </c>
      <c r="AV752" s="2">
        <v>647</v>
      </c>
    </row>
    <row r="753" spans="1:48" ht="30" customHeight="1">
      <c r="A753" s="15" t="s">
        <v>1887</v>
      </c>
      <c r="B753" s="15" t="s">
        <v>1891</v>
      </c>
      <c r="C753" s="15" t="s">
        <v>1876</v>
      </c>
      <c r="D753" s="13">
        <v>3379</v>
      </c>
      <c r="E753" s="14">
        <v>0</v>
      </c>
      <c r="F753" s="14">
        <f t="shared" si="91"/>
        <v>0</v>
      </c>
      <c r="G753" s="14">
        <v>0</v>
      </c>
      <c r="H753" s="14">
        <f t="shared" si="92"/>
        <v>0</v>
      </c>
      <c r="I753" s="14">
        <v>0</v>
      </c>
      <c r="J753" s="14">
        <f t="shared" si="93"/>
        <v>0</v>
      </c>
      <c r="K753" s="14">
        <f t="shared" si="94"/>
        <v>0</v>
      </c>
      <c r="L753" s="14">
        <f t="shared" si="95"/>
        <v>0</v>
      </c>
      <c r="M753" s="15" t="s">
        <v>52</v>
      </c>
      <c r="N753" s="1" t="s">
        <v>1892</v>
      </c>
      <c r="O753" s="1" t="s">
        <v>52</v>
      </c>
      <c r="P753" s="1" t="s">
        <v>52</v>
      </c>
      <c r="Q753" s="1" t="s">
        <v>1872</v>
      </c>
      <c r="R753" s="1" t="s">
        <v>65</v>
      </c>
      <c r="S753" s="1" t="s">
        <v>65</v>
      </c>
      <c r="T753" s="1" t="s">
        <v>64</v>
      </c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1" t="s">
        <v>52</v>
      </c>
      <c r="AS753" s="1" t="s">
        <v>52</v>
      </c>
      <c r="AT753" s="2"/>
      <c r="AU753" s="1" t="s">
        <v>1893</v>
      </c>
      <c r="AV753" s="2">
        <v>648</v>
      </c>
    </row>
    <row r="754" spans="1:48" ht="30" customHeight="1">
      <c r="A754" s="15" t="s">
        <v>1887</v>
      </c>
      <c r="B754" s="15" t="s">
        <v>1894</v>
      </c>
      <c r="C754" s="15" t="s">
        <v>1876</v>
      </c>
      <c r="D754" s="13">
        <v>1663</v>
      </c>
      <c r="E754" s="14">
        <v>0</v>
      </c>
      <c r="F754" s="14">
        <f t="shared" si="91"/>
        <v>0</v>
      </c>
      <c r="G754" s="14">
        <v>0</v>
      </c>
      <c r="H754" s="14">
        <f t="shared" si="92"/>
        <v>0</v>
      </c>
      <c r="I754" s="14">
        <v>0</v>
      </c>
      <c r="J754" s="14">
        <f t="shared" si="93"/>
        <v>0</v>
      </c>
      <c r="K754" s="14">
        <f t="shared" si="94"/>
        <v>0</v>
      </c>
      <c r="L754" s="14">
        <f t="shared" si="95"/>
        <v>0</v>
      </c>
      <c r="M754" s="15" t="s">
        <v>52</v>
      </c>
      <c r="N754" s="1" t="s">
        <v>1895</v>
      </c>
      <c r="O754" s="1" t="s">
        <v>52</v>
      </c>
      <c r="P754" s="1" t="s">
        <v>52</v>
      </c>
      <c r="Q754" s="1" t="s">
        <v>1872</v>
      </c>
      <c r="R754" s="1" t="s">
        <v>65</v>
      </c>
      <c r="S754" s="1" t="s">
        <v>65</v>
      </c>
      <c r="T754" s="1" t="s">
        <v>64</v>
      </c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1" t="s">
        <v>52</v>
      </c>
      <c r="AS754" s="1" t="s">
        <v>52</v>
      </c>
      <c r="AT754" s="2"/>
      <c r="AU754" s="1" t="s">
        <v>1896</v>
      </c>
      <c r="AV754" s="2">
        <v>649</v>
      </c>
    </row>
    <row r="755" spans="1:48" ht="30" customHeight="1">
      <c r="A755" s="15" t="s">
        <v>1887</v>
      </c>
      <c r="B755" s="15" t="s">
        <v>1897</v>
      </c>
      <c r="C755" s="15" t="s">
        <v>1876</v>
      </c>
      <c r="D755" s="13">
        <v>126</v>
      </c>
      <c r="E755" s="14">
        <v>0</v>
      </c>
      <c r="F755" s="14">
        <f t="shared" si="91"/>
        <v>0</v>
      </c>
      <c r="G755" s="14">
        <v>0</v>
      </c>
      <c r="H755" s="14">
        <f t="shared" si="92"/>
        <v>0</v>
      </c>
      <c r="I755" s="14">
        <v>0</v>
      </c>
      <c r="J755" s="14">
        <f t="shared" si="93"/>
        <v>0</v>
      </c>
      <c r="K755" s="14">
        <f t="shared" si="94"/>
        <v>0</v>
      </c>
      <c r="L755" s="14">
        <f t="shared" si="95"/>
        <v>0</v>
      </c>
      <c r="M755" s="15" t="s">
        <v>52</v>
      </c>
      <c r="N755" s="1" t="s">
        <v>1898</v>
      </c>
      <c r="O755" s="1" t="s">
        <v>52</v>
      </c>
      <c r="P755" s="1" t="s">
        <v>52</v>
      </c>
      <c r="Q755" s="1" t="s">
        <v>1872</v>
      </c>
      <c r="R755" s="1" t="s">
        <v>65</v>
      </c>
      <c r="S755" s="1" t="s">
        <v>65</v>
      </c>
      <c r="T755" s="1" t="s">
        <v>64</v>
      </c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1" t="s">
        <v>52</v>
      </c>
      <c r="AS755" s="1" t="s">
        <v>52</v>
      </c>
      <c r="AT755" s="2"/>
      <c r="AU755" s="1" t="s">
        <v>1899</v>
      </c>
      <c r="AV755" s="2">
        <v>650</v>
      </c>
    </row>
    <row r="756" spans="1:48" ht="30" customHeight="1">
      <c r="A756" s="15" t="s">
        <v>1887</v>
      </c>
      <c r="B756" s="15" t="s">
        <v>1900</v>
      </c>
      <c r="C756" s="15" t="s">
        <v>1876</v>
      </c>
      <c r="D756" s="13">
        <v>208</v>
      </c>
      <c r="E756" s="14">
        <v>0</v>
      </c>
      <c r="F756" s="14">
        <f t="shared" si="91"/>
        <v>0</v>
      </c>
      <c r="G756" s="14">
        <v>0</v>
      </c>
      <c r="H756" s="14">
        <f t="shared" si="92"/>
        <v>0</v>
      </c>
      <c r="I756" s="14">
        <v>0</v>
      </c>
      <c r="J756" s="14">
        <f t="shared" si="93"/>
        <v>0</v>
      </c>
      <c r="K756" s="14">
        <f t="shared" si="94"/>
        <v>0</v>
      </c>
      <c r="L756" s="14">
        <f t="shared" si="95"/>
        <v>0</v>
      </c>
      <c r="M756" s="15" t="s">
        <v>52</v>
      </c>
      <c r="N756" s="1" t="s">
        <v>1901</v>
      </c>
      <c r="O756" s="1" t="s">
        <v>52</v>
      </c>
      <c r="P756" s="1" t="s">
        <v>52</v>
      </c>
      <c r="Q756" s="1" t="s">
        <v>1872</v>
      </c>
      <c r="R756" s="1" t="s">
        <v>65</v>
      </c>
      <c r="S756" s="1" t="s">
        <v>65</v>
      </c>
      <c r="T756" s="1" t="s">
        <v>64</v>
      </c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1" t="s">
        <v>52</v>
      </c>
      <c r="AS756" s="1" t="s">
        <v>52</v>
      </c>
      <c r="AT756" s="2"/>
      <c r="AU756" s="1" t="s">
        <v>1902</v>
      </c>
      <c r="AV756" s="2">
        <v>651</v>
      </c>
    </row>
    <row r="757" spans="1:48" ht="30" customHeight="1">
      <c r="A757" s="15" t="s">
        <v>1887</v>
      </c>
      <c r="B757" s="15" t="s">
        <v>1903</v>
      </c>
      <c r="C757" s="15" t="s">
        <v>1876</v>
      </c>
      <c r="D757" s="13">
        <v>90</v>
      </c>
      <c r="E757" s="14">
        <v>0</v>
      </c>
      <c r="F757" s="14">
        <f t="shared" si="91"/>
        <v>0</v>
      </c>
      <c r="G757" s="14">
        <v>0</v>
      </c>
      <c r="H757" s="14">
        <f t="shared" si="92"/>
        <v>0</v>
      </c>
      <c r="I757" s="14">
        <v>0</v>
      </c>
      <c r="J757" s="14">
        <f t="shared" si="93"/>
        <v>0</v>
      </c>
      <c r="K757" s="14">
        <f t="shared" si="94"/>
        <v>0</v>
      </c>
      <c r="L757" s="14">
        <f t="shared" si="95"/>
        <v>0</v>
      </c>
      <c r="M757" s="15" t="s">
        <v>52</v>
      </c>
      <c r="N757" s="1" t="s">
        <v>1904</v>
      </c>
      <c r="O757" s="1" t="s">
        <v>52</v>
      </c>
      <c r="P757" s="1" t="s">
        <v>52</v>
      </c>
      <c r="Q757" s="1" t="s">
        <v>1872</v>
      </c>
      <c r="R757" s="1" t="s">
        <v>65</v>
      </c>
      <c r="S757" s="1" t="s">
        <v>65</v>
      </c>
      <c r="T757" s="1" t="s">
        <v>64</v>
      </c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1" t="s">
        <v>52</v>
      </c>
      <c r="AS757" s="1" t="s">
        <v>52</v>
      </c>
      <c r="AT757" s="2"/>
      <c r="AU757" s="1" t="s">
        <v>1905</v>
      </c>
      <c r="AV757" s="2">
        <v>652</v>
      </c>
    </row>
    <row r="758" spans="1:48" ht="30" customHeight="1">
      <c r="A758" s="13"/>
      <c r="B758" s="13"/>
      <c r="C758" s="13"/>
      <c r="D758" s="13"/>
      <c r="E758" s="14"/>
      <c r="F758" s="14"/>
      <c r="G758" s="14"/>
      <c r="H758" s="14"/>
      <c r="I758" s="14"/>
      <c r="J758" s="14"/>
      <c r="K758" s="14"/>
      <c r="L758" s="14"/>
      <c r="M758" s="13"/>
    </row>
    <row r="759" spans="1:48" ht="30" customHeight="1">
      <c r="A759" s="13"/>
      <c r="B759" s="13"/>
      <c r="C759" s="13"/>
      <c r="D759" s="13"/>
      <c r="E759" s="14"/>
      <c r="F759" s="14"/>
      <c r="G759" s="14"/>
      <c r="H759" s="14"/>
      <c r="I759" s="14"/>
      <c r="J759" s="14"/>
      <c r="K759" s="14"/>
      <c r="L759" s="14"/>
      <c r="M759" s="13"/>
    </row>
    <row r="760" spans="1:48" ht="30" customHeight="1">
      <c r="A760" s="13"/>
      <c r="B760" s="13"/>
      <c r="C760" s="13"/>
      <c r="D760" s="13"/>
      <c r="E760" s="14"/>
      <c r="F760" s="14"/>
      <c r="G760" s="14"/>
      <c r="H760" s="14"/>
      <c r="I760" s="14"/>
      <c r="J760" s="14"/>
      <c r="K760" s="14"/>
      <c r="L760" s="14"/>
      <c r="M760" s="13"/>
    </row>
    <row r="761" spans="1:48" ht="30" customHeight="1">
      <c r="A761" s="13"/>
      <c r="B761" s="13"/>
      <c r="C761" s="13"/>
      <c r="D761" s="13"/>
      <c r="E761" s="14"/>
      <c r="F761" s="14"/>
      <c r="G761" s="14"/>
      <c r="H761" s="14"/>
      <c r="I761" s="14"/>
      <c r="J761" s="14"/>
      <c r="K761" s="14"/>
      <c r="L761" s="14"/>
      <c r="M761" s="13"/>
    </row>
    <row r="762" spans="1:48" ht="30" customHeight="1">
      <c r="A762" s="13"/>
      <c r="B762" s="13"/>
      <c r="C762" s="13"/>
      <c r="D762" s="13"/>
      <c r="E762" s="14"/>
      <c r="F762" s="14"/>
      <c r="G762" s="14"/>
      <c r="H762" s="14"/>
      <c r="I762" s="14"/>
      <c r="J762" s="14"/>
      <c r="K762" s="14"/>
      <c r="L762" s="14"/>
      <c r="M762" s="13"/>
    </row>
    <row r="763" spans="1:48" ht="30" customHeight="1">
      <c r="A763" s="13"/>
      <c r="B763" s="13"/>
      <c r="C763" s="13"/>
      <c r="D763" s="13"/>
      <c r="E763" s="14"/>
      <c r="F763" s="14"/>
      <c r="G763" s="14"/>
      <c r="H763" s="14"/>
      <c r="I763" s="14"/>
      <c r="J763" s="14"/>
      <c r="K763" s="14"/>
      <c r="L763" s="14"/>
      <c r="M763" s="13"/>
    </row>
    <row r="764" spans="1:48" ht="30" customHeight="1">
      <c r="A764" s="13"/>
      <c r="B764" s="13"/>
      <c r="C764" s="13"/>
      <c r="D764" s="13"/>
      <c r="E764" s="14"/>
      <c r="F764" s="14"/>
      <c r="G764" s="14"/>
      <c r="H764" s="14"/>
      <c r="I764" s="14"/>
      <c r="J764" s="14"/>
      <c r="K764" s="14"/>
      <c r="L764" s="14"/>
      <c r="M764" s="13"/>
    </row>
    <row r="765" spans="1:48" ht="30" customHeight="1">
      <c r="A765" s="13"/>
      <c r="B765" s="13"/>
      <c r="C765" s="13"/>
      <c r="D765" s="13"/>
      <c r="E765" s="14"/>
      <c r="F765" s="14"/>
      <c r="G765" s="14"/>
      <c r="H765" s="14"/>
      <c r="I765" s="14"/>
      <c r="J765" s="14"/>
      <c r="K765" s="14"/>
      <c r="L765" s="14"/>
      <c r="M765" s="13"/>
    </row>
    <row r="766" spans="1:48" ht="30" customHeight="1">
      <c r="A766" s="13"/>
      <c r="B766" s="13"/>
      <c r="C766" s="13"/>
      <c r="D766" s="13"/>
      <c r="E766" s="14"/>
      <c r="F766" s="14"/>
      <c r="G766" s="14"/>
      <c r="H766" s="14"/>
      <c r="I766" s="14"/>
      <c r="J766" s="14"/>
      <c r="K766" s="14"/>
      <c r="L766" s="14"/>
      <c r="M766" s="13"/>
    </row>
    <row r="767" spans="1:48" ht="30" customHeight="1">
      <c r="A767" s="13"/>
      <c r="B767" s="13"/>
      <c r="C767" s="13"/>
      <c r="D767" s="13"/>
      <c r="E767" s="14"/>
      <c r="F767" s="14"/>
      <c r="G767" s="14"/>
      <c r="H767" s="14"/>
      <c r="I767" s="14"/>
      <c r="J767" s="14"/>
      <c r="K767" s="14"/>
      <c r="L767" s="14"/>
      <c r="M767" s="13"/>
    </row>
    <row r="768" spans="1:48" ht="30" customHeight="1">
      <c r="A768" s="13"/>
      <c r="B768" s="13"/>
      <c r="C768" s="13"/>
      <c r="D768" s="13"/>
      <c r="E768" s="14"/>
      <c r="F768" s="14"/>
      <c r="G768" s="14"/>
      <c r="H768" s="14"/>
      <c r="I768" s="14"/>
      <c r="J768" s="14"/>
      <c r="K768" s="14"/>
      <c r="L768" s="14"/>
      <c r="M768" s="13"/>
    </row>
    <row r="769" spans="1:48" ht="30" customHeight="1">
      <c r="A769" s="13"/>
      <c r="B769" s="13"/>
      <c r="C769" s="13"/>
      <c r="D769" s="13"/>
      <c r="E769" s="14"/>
      <c r="F769" s="14"/>
      <c r="G769" s="14"/>
      <c r="H769" s="14"/>
      <c r="I769" s="14"/>
      <c r="J769" s="14"/>
      <c r="K769" s="14"/>
      <c r="L769" s="14"/>
      <c r="M769" s="13"/>
    </row>
    <row r="770" spans="1:48" ht="30" customHeight="1">
      <c r="A770" s="13"/>
      <c r="B770" s="13"/>
      <c r="C770" s="13"/>
      <c r="D770" s="13"/>
      <c r="E770" s="14"/>
      <c r="F770" s="14"/>
      <c r="G770" s="14"/>
      <c r="H770" s="14"/>
      <c r="I770" s="14"/>
      <c r="J770" s="14"/>
      <c r="K770" s="14"/>
      <c r="L770" s="14"/>
      <c r="M770" s="13"/>
    </row>
    <row r="771" spans="1:48" ht="30" customHeight="1">
      <c r="A771" s="15" t="s">
        <v>95</v>
      </c>
      <c r="B771" s="13"/>
      <c r="C771" s="13"/>
      <c r="D771" s="13"/>
      <c r="E771" s="14"/>
      <c r="F771" s="14">
        <f>SUMIF(AR749:AR770,"",F749:F770)</f>
        <v>0</v>
      </c>
      <c r="G771" s="14"/>
      <c r="H771" s="14">
        <f>SUMIF(AR749:AR770,"",H749:H770)</f>
        <v>0</v>
      </c>
      <c r="I771" s="14"/>
      <c r="J771" s="14">
        <f>SUMIF(AR749:AR770,"",J749:J770)</f>
        <v>0</v>
      </c>
      <c r="K771" s="14"/>
      <c r="L771" s="14">
        <f>SUMIF(AR749:AR770,"",L749:L770)</f>
        <v>0</v>
      </c>
      <c r="M771" s="13"/>
      <c r="N771" t="s">
        <v>96</v>
      </c>
    </row>
    <row r="772" spans="1:48" ht="30" customHeight="1">
      <c r="A772" s="15" t="s">
        <v>1906</v>
      </c>
      <c r="B772" s="15" t="s">
        <v>1908</v>
      </c>
      <c r="C772" s="13"/>
      <c r="D772" s="13"/>
      <c r="E772" s="14"/>
      <c r="F772" s="14"/>
      <c r="G772" s="14"/>
      <c r="H772" s="14"/>
      <c r="I772" s="14"/>
      <c r="J772" s="14"/>
      <c r="K772" s="14"/>
      <c r="L772" s="14"/>
      <c r="M772" s="13"/>
      <c r="N772" s="2"/>
      <c r="O772" s="2"/>
      <c r="P772" s="2"/>
      <c r="Q772" s="1" t="s">
        <v>1907</v>
      </c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</row>
    <row r="773" spans="1:48" ht="30" customHeight="1">
      <c r="A773" s="15" t="s">
        <v>1909</v>
      </c>
      <c r="B773" s="15" t="s">
        <v>1910</v>
      </c>
      <c r="C773" s="15" t="s">
        <v>178</v>
      </c>
      <c r="D773" s="13">
        <v>-5.0599999999999996</v>
      </c>
      <c r="E773" s="14">
        <v>0</v>
      </c>
      <c r="F773" s="14">
        <f>TRUNC(E773*D773, 0)</f>
        <v>0</v>
      </c>
      <c r="G773" s="14">
        <v>0</v>
      </c>
      <c r="H773" s="14">
        <f>TRUNC(G773*D773, 0)</f>
        <v>0</v>
      </c>
      <c r="I773" s="14">
        <v>0</v>
      </c>
      <c r="J773" s="14">
        <f>TRUNC(I773*D773, 0)</f>
        <v>0</v>
      </c>
      <c r="K773" s="14">
        <f>TRUNC(E773+G773+I773, 0)</f>
        <v>0</v>
      </c>
      <c r="L773" s="14">
        <f>TRUNC(F773+H773+J773, 0)</f>
        <v>0</v>
      </c>
      <c r="M773" s="15" t="s">
        <v>1911</v>
      </c>
      <c r="N773" s="1" t="s">
        <v>1912</v>
      </c>
      <c r="O773" s="1" t="s">
        <v>52</v>
      </c>
      <c r="P773" s="1" t="s">
        <v>52</v>
      </c>
      <c r="Q773" s="1" t="s">
        <v>1907</v>
      </c>
      <c r="R773" s="1" t="s">
        <v>65</v>
      </c>
      <c r="S773" s="1" t="s">
        <v>65</v>
      </c>
      <c r="T773" s="1" t="s">
        <v>64</v>
      </c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1" t="s">
        <v>52</v>
      </c>
      <c r="AS773" s="1" t="s">
        <v>52</v>
      </c>
      <c r="AT773" s="2"/>
      <c r="AU773" s="1" t="s">
        <v>1913</v>
      </c>
      <c r="AV773" s="2">
        <v>461</v>
      </c>
    </row>
    <row r="774" spans="1:48" ht="30" customHeight="1">
      <c r="A774" s="13"/>
      <c r="B774" s="13"/>
      <c r="C774" s="13"/>
      <c r="D774" s="13"/>
      <c r="E774" s="14"/>
      <c r="F774" s="14"/>
      <c r="G774" s="14"/>
      <c r="H774" s="14"/>
      <c r="I774" s="14"/>
      <c r="J774" s="14"/>
      <c r="K774" s="14"/>
      <c r="L774" s="14"/>
      <c r="M774" s="13"/>
    </row>
    <row r="775" spans="1:48" ht="30" customHeight="1">
      <c r="A775" s="13"/>
      <c r="B775" s="13"/>
      <c r="C775" s="13"/>
      <c r="D775" s="13"/>
      <c r="E775" s="14"/>
      <c r="F775" s="14"/>
      <c r="G775" s="14"/>
      <c r="H775" s="14"/>
      <c r="I775" s="14"/>
      <c r="J775" s="14"/>
      <c r="K775" s="14"/>
      <c r="L775" s="14"/>
      <c r="M775" s="13"/>
    </row>
    <row r="776" spans="1:48" ht="30" customHeight="1">
      <c r="A776" s="13"/>
      <c r="B776" s="13"/>
      <c r="C776" s="13"/>
      <c r="D776" s="13"/>
      <c r="E776" s="14"/>
      <c r="F776" s="14"/>
      <c r="G776" s="14"/>
      <c r="H776" s="14"/>
      <c r="I776" s="14"/>
      <c r="J776" s="14"/>
      <c r="K776" s="14"/>
      <c r="L776" s="14"/>
      <c r="M776" s="13"/>
    </row>
    <row r="777" spans="1:48" ht="30" customHeight="1">
      <c r="A777" s="13"/>
      <c r="B777" s="13"/>
      <c r="C777" s="13"/>
      <c r="D777" s="13"/>
      <c r="E777" s="14"/>
      <c r="F777" s="14"/>
      <c r="G777" s="14"/>
      <c r="H777" s="14"/>
      <c r="I777" s="14"/>
      <c r="J777" s="14"/>
      <c r="K777" s="14"/>
      <c r="L777" s="14"/>
      <c r="M777" s="13"/>
    </row>
    <row r="778" spans="1:48" ht="30" customHeight="1">
      <c r="A778" s="13"/>
      <c r="B778" s="13"/>
      <c r="C778" s="13"/>
      <c r="D778" s="13"/>
      <c r="E778" s="14"/>
      <c r="F778" s="14"/>
      <c r="G778" s="14"/>
      <c r="H778" s="14"/>
      <c r="I778" s="14"/>
      <c r="J778" s="14"/>
      <c r="K778" s="14"/>
      <c r="L778" s="14"/>
      <c r="M778" s="13"/>
    </row>
    <row r="779" spans="1:48" ht="30" customHeight="1">
      <c r="A779" s="13"/>
      <c r="B779" s="13"/>
      <c r="C779" s="13"/>
      <c r="D779" s="13"/>
      <c r="E779" s="14"/>
      <c r="F779" s="14"/>
      <c r="G779" s="14"/>
      <c r="H779" s="14"/>
      <c r="I779" s="14"/>
      <c r="J779" s="14"/>
      <c r="K779" s="14"/>
      <c r="L779" s="14"/>
      <c r="M779" s="13"/>
    </row>
    <row r="780" spans="1:48" ht="30" customHeight="1">
      <c r="A780" s="13"/>
      <c r="B780" s="13"/>
      <c r="C780" s="13"/>
      <c r="D780" s="13"/>
      <c r="E780" s="14"/>
      <c r="F780" s="14"/>
      <c r="G780" s="14"/>
      <c r="H780" s="14"/>
      <c r="I780" s="14"/>
      <c r="J780" s="14"/>
      <c r="K780" s="14"/>
      <c r="L780" s="14"/>
      <c r="M780" s="13"/>
    </row>
    <row r="781" spans="1:48" ht="30" customHeight="1">
      <c r="A781" s="13"/>
      <c r="B781" s="13"/>
      <c r="C781" s="13"/>
      <c r="D781" s="13"/>
      <c r="E781" s="14"/>
      <c r="F781" s="14"/>
      <c r="G781" s="14"/>
      <c r="H781" s="14"/>
      <c r="I781" s="14"/>
      <c r="J781" s="14"/>
      <c r="K781" s="14"/>
      <c r="L781" s="14"/>
      <c r="M781" s="13"/>
    </row>
    <row r="782" spans="1:48" ht="30" customHeight="1">
      <c r="A782" s="13"/>
      <c r="B782" s="13"/>
      <c r="C782" s="13"/>
      <c r="D782" s="13"/>
      <c r="E782" s="14"/>
      <c r="F782" s="14"/>
      <c r="G782" s="14"/>
      <c r="H782" s="14"/>
      <c r="I782" s="14"/>
      <c r="J782" s="14"/>
      <c r="K782" s="14"/>
      <c r="L782" s="14"/>
      <c r="M782" s="13"/>
    </row>
    <row r="783" spans="1:48" ht="30" customHeight="1">
      <c r="A783" s="13"/>
      <c r="B783" s="13"/>
      <c r="C783" s="13"/>
      <c r="D783" s="13"/>
      <c r="E783" s="14"/>
      <c r="F783" s="14"/>
      <c r="G783" s="14"/>
      <c r="H783" s="14"/>
      <c r="I783" s="14"/>
      <c r="J783" s="14"/>
      <c r="K783" s="14"/>
      <c r="L783" s="14"/>
      <c r="M783" s="13"/>
    </row>
    <row r="784" spans="1:48" ht="30" customHeight="1">
      <c r="A784" s="13"/>
      <c r="B784" s="13"/>
      <c r="C784" s="13"/>
      <c r="D784" s="13"/>
      <c r="E784" s="14"/>
      <c r="F784" s="14"/>
      <c r="G784" s="14"/>
      <c r="H784" s="14"/>
      <c r="I784" s="14"/>
      <c r="J784" s="14"/>
      <c r="K784" s="14"/>
      <c r="L784" s="14"/>
      <c r="M784" s="13"/>
    </row>
    <row r="785" spans="1:48" ht="30" customHeight="1">
      <c r="A785" s="13"/>
      <c r="B785" s="13"/>
      <c r="C785" s="13"/>
      <c r="D785" s="13"/>
      <c r="E785" s="14"/>
      <c r="F785" s="14"/>
      <c r="G785" s="14"/>
      <c r="H785" s="14"/>
      <c r="I785" s="14"/>
      <c r="J785" s="14"/>
      <c r="K785" s="14"/>
      <c r="L785" s="14"/>
      <c r="M785" s="13"/>
    </row>
    <row r="786" spans="1:48" ht="30" customHeight="1">
      <c r="A786" s="13"/>
      <c r="B786" s="13"/>
      <c r="C786" s="13"/>
      <c r="D786" s="13"/>
      <c r="E786" s="14"/>
      <c r="F786" s="14"/>
      <c r="G786" s="14"/>
      <c r="H786" s="14"/>
      <c r="I786" s="14"/>
      <c r="J786" s="14"/>
      <c r="K786" s="14"/>
      <c r="L786" s="14"/>
      <c r="M786" s="13"/>
    </row>
    <row r="787" spans="1:48" ht="30" customHeight="1">
      <c r="A787" s="13"/>
      <c r="B787" s="13"/>
      <c r="C787" s="13"/>
      <c r="D787" s="13"/>
      <c r="E787" s="14"/>
      <c r="F787" s="14"/>
      <c r="G787" s="14"/>
      <c r="H787" s="14"/>
      <c r="I787" s="14"/>
      <c r="J787" s="14"/>
      <c r="K787" s="14"/>
      <c r="L787" s="14"/>
      <c r="M787" s="13"/>
    </row>
    <row r="788" spans="1:48" ht="30" customHeight="1">
      <c r="A788" s="13"/>
      <c r="B788" s="13"/>
      <c r="C788" s="13"/>
      <c r="D788" s="13"/>
      <c r="E788" s="14"/>
      <c r="F788" s="14"/>
      <c r="G788" s="14"/>
      <c r="H788" s="14"/>
      <c r="I788" s="14"/>
      <c r="J788" s="14"/>
      <c r="K788" s="14"/>
      <c r="L788" s="14"/>
      <c r="M788" s="13"/>
    </row>
    <row r="789" spans="1:48" ht="30" customHeight="1">
      <c r="A789" s="13"/>
      <c r="B789" s="13"/>
      <c r="C789" s="13"/>
      <c r="D789" s="13"/>
      <c r="E789" s="14"/>
      <c r="F789" s="14"/>
      <c r="G789" s="14"/>
      <c r="H789" s="14"/>
      <c r="I789" s="14"/>
      <c r="J789" s="14"/>
      <c r="K789" s="14"/>
      <c r="L789" s="14"/>
      <c r="M789" s="13"/>
    </row>
    <row r="790" spans="1:48" ht="30" customHeight="1">
      <c r="A790" s="13"/>
      <c r="B790" s="13"/>
      <c r="C790" s="13"/>
      <c r="D790" s="13"/>
      <c r="E790" s="14"/>
      <c r="F790" s="14"/>
      <c r="G790" s="14"/>
      <c r="H790" s="14"/>
      <c r="I790" s="14"/>
      <c r="J790" s="14"/>
      <c r="K790" s="14"/>
      <c r="L790" s="14"/>
      <c r="M790" s="13"/>
    </row>
    <row r="791" spans="1:48" ht="30" customHeight="1">
      <c r="A791" s="13"/>
      <c r="B791" s="13"/>
      <c r="C791" s="13"/>
      <c r="D791" s="13"/>
      <c r="E791" s="14"/>
      <c r="F791" s="14"/>
      <c r="G791" s="14"/>
      <c r="H791" s="14"/>
      <c r="I791" s="14"/>
      <c r="J791" s="14"/>
      <c r="K791" s="14"/>
      <c r="L791" s="14"/>
      <c r="M791" s="13"/>
    </row>
    <row r="792" spans="1:48" ht="30" customHeight="1">
      <c r="A792" s="13"/>
      <c r="B792" s="13"/>
      <c r="C792" s="13"/>
      <c r="D792" s="13"/>
      <c r="E792" s="14"/>
      <c r="F792" s="14"/>
      <c r="G792" s="14"/>
      <c r="H792" s="14"/>
      <c r="I792" s="14"/>
      <c r="J792" s="14"/>
      <c r="K792" s="14"/>
      <c r="L792" s="14"/>
      <c r="M792" s="13"/>
    </row>
    <row r="793" spans="1:48" ht="30" customHeight="1">
      <c r="A793" s="13"/>
      <c r="B793" s="13"/>
      <c r="C793" s="13"/>
      <c r="D793" s="13"/>
      <c r="E793" s="14"/>
      <c r="F793" s="14"/>
      <c r="G793" s="14"/>
      <c r="H793" s="14"/>
      <c r="I793" s="14"/>
      <c r="J793" s="14"/>
      <c r="K793" s="14"/>
      <c r="L793" s="14"/>
      <c r="M793" s="13"/>
    </row>
    <row r="794" spans="1:48" ht="30" customHeight="1">
      <c r="A794" s="13"/>
      <c r="B794" s="13"/>
      <c r="C794" s="13"/>
      <c r="D794" s="13"/>
      <c r="E794" s="14"/>
      <c r="F794" s="14"/>
      <c r="G794" s="14"/>
      <c r="H794" s="14"/>
      <c r="I794" s="14"/>
      <c r="J794" s="14"/>
      <c r="K794" s="14"/>
      <c r="L794" s="14"/>
      <c r="M794" s="13"/>
    </row>
    <row r="795" spans="1:48" ht="30" customHeight="1">
      <c r="A795" s="15" t="s">
        <v>95</v>
      </c>
      <c r="B795" s="13"/>
      <c r="C795" s="13"/>
      <c r="D795" s="13"/>
      <c r="E795" s="14"/>
      <c r="F795" s="14">
        <f>SUMIF(AR773:AR794,"",F773:F794)</f>
        <v>0</v>
      </c>
      <c r="G795" s="14"/>
      <c r="H795" s="14">
        <f>SUMIF(AR773:AR794,"",H773:H794)</f>
        <v>0</v>
      </c>
      <c r="I795" s="14"/>
      <c r="J795" s="14">
        <f>SUMIF(AR773:AR794,"",J773:J794)</f>
        <v>0</v>
      </c>
      <c r="K795" s="14"/>
      <c r="L795" s="14">
        <f>SUMIF(AR773:AR794,"",L773:L794)</f>
        <v>0</v>
      </c>
      <c r="M795" s="13"/>
      <c r="N795" t="s">
        <v>96</v>
      </c>
    </row>
    <row r="796" spans="1:48" ht="30" customHeight="1">
      <c r="A796" s="15" t="s">
        <v>1914</v>
      </c>
      <c r="B796" s="15"/>
      <c r="C796" s="13"/>
      <c r="D796" s="13"/>
      <c r="E796" s="14"/>
      <c r="F796" s="14"/>
      <c r="G796" s="14"/>
      <c r="H796" s="14"/>
      <c r="I796" s="14"/>
      <c r="J796" s="14"/>
      <c r="K796" s="14"/>
      <c r="L796" s="14"/>
      <c r="M796" s="13"/>
      <c r="N796" s="2"/>
      <c r="O796" s="2"/>
      <c r="P796" s="2"/>
      <c r="Q796" s="1" t="s">
        <v>1915</v>
      </c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</row>
    <row r="797" spans="1:48" ht="30" customHeight="1">
      <c r="A797" s="15" t="s">
        <v>1916</v>
      </c>
      <c r="B797" s="15" t="s">
        <v>2403</v>
      </c>
      <c r="C797" s="15" t="s">
        <v>102</v>
      </c>
      <c r="D797" s="13">
        <v>1</v>
      </c>
      <c r="E797" s="14">
        <v>0</v>
      </c>
      <c r="F797" s="14">
        <f>TRUNC(E797*D797, 0)</f>
        <v>0</v>
      </c>
      <c r="G797" s="14">
        <v>0</v>
      </c>
      <c r="H797" s="14">
        <f>TRUNC(G797*D797, 0)</f>
        <v>0</v>
      </c>
      <c r="I797" s="14">
        <v>0</v>
      </c>
      <c r="J797" s="14">
        <f>TRUNC(I797*D797, 0)</f>
        <v>0</v>
      </c>
      <c r="K797" s="14">
        <f>TRUNC(E797+G797+I797, 0)</f>
        <v>0</v>
      </c>
      <c r="L797" s="14">
        <f>TRUNC(F797+H797+J797, 0)</f>
        <v>0</v>
      </c>
      <c r="M797" s="15" t="s">
        <v>920</v>
      </c>
      <c r="N797" s="1" t="s">
        <v>1917</v>
      </c>
      <c r="O797" s="1" t="s">
        <v>52</v>
      </c>
      <c r="P797" s="1" t="s">
        <v>52</v>
      </c>
      <c r="Q797" s="1" t="s">
        <v>1915</v>
      </c>
      <c r="R797" s="1" t="s">
        <v>65</v>
      </c>
      <c r="S797" s="1" t="s">
        <v>65</v>
      </c>
      <c r="T797" s="1" t="s">
        <v>64</v>
      </c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1" t="s">
        <v>52</v>
      </c>
      <c r="AS797" s="1" t="s">
        <v>52</v>
      </c>
      <c r="AT797" s="2"/>
      <c r="AU797" s="1" t="s">
        <v>1918</v>
      </c>
      <c r="AV797" s="2">
        <v>765</v>
      </c>
    </row>
    <row r="798" spans="1:48" ht="30" customHeight="1">
      <c r="A798" s="13"/>
      <c r="B798" s="13"/>
      <c r="C798" s="13"/>
      <c r="D798" s="13"/>
      <c r="E798" s="14"/>
      <c r="F798" s="14"/>
      <c r="G798" s="14"/>
      <c r="H798" s="14"/>
      <c r="I798" s="14"/>
      <c r="J798" s="14"/>
      <c r="K798" s="14"/>
      <c r="L798" s="14"/>
      <c r="M798" s="13"/>
    </row>
    <row r="799" spans="1:48" ht="30" customHeight="1">
      <c r="A799" s="13"/>
      <c r="B799" s="13"/>
      <c r="C799" s="13"/>
      <c r="D799" s="13"/>
      <c r="E799" s="14"/>
      <c r="F799" s="14"/>
      <c r="G799" s="14"/>
      <c r="H799" s="14"/>
      <c r="I799" s="14"/>
      <c r="J799" s="14"/>
      <c r="K799" s="14"/>
      <c r="L799" s="14"/>
      <c r="M799" s="13"/>
    </row>
    <row r="800" spans="1:48" ht="30" customHeight="1">
      <c r="A800" s="13"/>
      <c r="B800" s="13"/>
      <c r="C800" s="13"/>
      <c r="D800" s="13"/>
      <c r="E800" s="14"/>
      <c r="F800" s="14"/>
      <c r="G800" s="14"/>
      <c r="H800" s="14"/>
      <c r="I800" s="14"/>
      <c r="J800" s="14"/>
      <c r="K800" s="14"/>
      <c r="L800" s="14"/>
      <c r="M800" s="13"/>
    </row>
    <row r="801" spans="1:13" ht="30" customHeight="1">
      <c r="A801" s="13"/>
      <c r="B801" s="13"/>
      <c r="C801" s="13"/>
      <c r="D801" s="13"/>
      <c r="E801" s="14"/>
      <c r="F801" s="14"/>
      <c r="G801" s="14"/>
      <c r="H801" s="14"/>
      <c r="I801" s="14"/>
      <c r="J801" s="14"/>
      <c r="K801" s="14"/>
      <c r="L801" s="14"/>
      <c r="M801" s="13"/>
    </row>
    <row r="802" spans="1:13" ht="30" customHeight="1">
      <c r="A802" s="13"/>
      <c r="B802" s="13"/>
      <c r="C802" s="13"/>
      <c r="D802" s="13"/>
      <c r="E802" s="14"/>
      <c r="F802" s="14"/>
      <c r="G802" s="14"/>
      <c r="H802" s="14"/>
      <c r="I802" s="14"/>
      <c r="J802" s="14"/>
      <c r="K802" s="14"/>
      <c r="L802" s="14"/>
      <c r="M802" s="13"/>
    </row>
    <row r="803" spans="1:13" ht="30" customHeight="1">
      <c r="A803" s="13"/>
      <c r="B803" s="13"/>
      <c r="C803" s="13"/>
      <c r="D803" s="13"/>
      <c r="E803" s="14"/>
      <c r="F803" s="14"/>
      <c r="G803" s="14"/>
      <c r="H803" s="14"/>
      <c r="I803" s="14"/>
      <c r="J803" s="14"/>
      <c r="K803" s="14"/>
      <c r="L803" s="14"/>
      <c r="M803" s="13"/>
    </row>
    <row r="804" spans="1:13" ht="30" customHeight="1">
      <c r="A804" s="13"/>
      <c r="B804" s="13"/>
      <c r="C804" s="13"/>
      <c r="D804" s="13"/>
      <c r="E804" s="14"/>
      <c r="F804" s="14"/>
      <c r="G804" s="14"/>
      <c r="H804" s="14"/>
      <c r="I804" s="14"/>
      <c r="J804" s="14"/>
      <c r="K804" s="14"/>
      <c r="L804" s="14"/>
      <c r="M804" s="13"/>
    </row>
    <row r="805" spans="1:13" ht="30" customHeight="1">
      <c r="A805" s="13"/>
      <c r="B805" s="13"/>
      <c r="C805" s="13"/>
      <c r="D805" s="13"/>
      <c r="E805" s="14"/>
      <c r="F805" s="14"/>
      <c r="G805" s="14"/>
      <c r="H805" s="14"/>
      <c r="I805" s="14"/>
      <c r="J805" s="14"/>
      <c r="K805" s="14"/>
      <c r="L805" s="14"/>
      <c r="M805" s="13"/>
    </row>
    <row r="806" spans="1:13" ht="30" customHeight="1">
      <c r="A806" s="13"/>
      <c r="B806" s="13"/>
      <c r="C806" s="13"/>
      <c r="D806" s="13"/>
      <c r="E806" s="14"/>
      <c r="F806" s="14"/>
      <c r="G806" s="14"/>
      <c r="H806" s="14"/>
      <c r="I806" s="14"/>
      <c r="J806" s="14"/>
      <c r="K806" s="14"/>
      <c r="L806" s="14"/>
      <c r="M806" s="13"/>
    </row>
    <row r="807" spans="1:13" ht="30" customHeight="1">
      <c r="A807" s="13"/>
      <c r="B807" s="13"/>
      <c r="C807" s="13"/>
      <c r="D807" s="13"/>
      <c r="E807" s="14"/>
      <c r="F807" s="14"/>
      <c r="G807" s="14"/>
      <c r="H807" s="14"/>
      <c r="I807" s="14"/>
      <c r="J807" s="14"/>
      <c r="K807" s="14"/>
      <c r="L807" s="14"/>
      <c r="M807" s="13"/>
    </row>
    <row r="808" spans="1:13" ht="30" customHeight="1">
      <c r="A808" s="13"/>
      <c r="B808" s="13"/>
      <c r="C808" s="13"/>
      <c r="D808" s="13"/>
      <c r="E808" s="14"/>
      <c r="F808" s="14"/>
      <c r="G808" s="14"/>
      <c r="H808" s="14"/>
      <c r="I808" s="14"/>
      <c r="J808" s="14"/>
      <c r="K808" s="14"/>
      <c r="L808" s="14"/>
      <c r="M808" s="13"/>
    </row>
    <row r="809" spans="1:13" ht="30" customHeight="1">
      <c r="A809" s="13"/>
      <c r="B809" s="13"/>
      <c r="C809" s="13"/>
      <c r="D809" s="13"/>
      <c r="E809" s="14"/>
      <c r="F809" s="14"/>
      <c r="G809" s="14"/>
      <c r="H809" s="14"/>
      <c r="I809" s="14"/>
      <c r="J809" s="14"/>
      <c r="K809" s="14"/>
      <c r="L809" s="14"/>
      <c r="M809" s="13"/>
    </row>
    <row r="810" spans="1:13" ht="30" customHeight="1">
      <c r="A810" s="13"/>
      <c r="B810" s="13"/>
      <c r="C810" s="13"/>
      <c r="D810" s="13"/>
      <c r="E810" s="14"/>
      <c r="F810" s="14"/>
      <c r="G810" s="14"/>
      <c r="H810" s="14"/>
      <c r="I810" s="14"/>
      <c r="J810" s="14"/>
      <c r="K810" s="14"/>
      <c r="L810" s="14"/>
      <c r="M810" s="13"/>
    </row>
    <row r="811" spans="1:13" ht="30" customHeight="1">
      <c r="A811" s="13"/>
      <c r="B811" s="13"/>
      <c r="C811" s="13"/>
      <c r="D811" s="13"/>
      <c r="E811" s="14"/>
      <c r="F811" s="14"/>
      <c r="G811" s="14"/>
      <c r="H811" s="14"/>
      <c r="I811" s="14"/>
      <c r="J811" s="14"/>
      <c r="K811" s="14"/>
      <c r="L811" s="14"/>
      <c r="M811" s="13"/>
    </row>
    <row r="812" spans="1:13" ht="30" customHeight="1">
      <c r="A812" s="13"/>
      <c r="B812" s="13"/>
      <c r="C812" s="13"/>
      <c r="D812" s="13"/>
      <c r="E812" s="14"/>
      <c r="F812" s="14"/>
      <c r="G812" s="14"/>
      <c r="H812" s="14"/>
      <c r="I812" s="14"/>
      <c r="J812" s="14"/>
      <c r="K812" s="14"/>
      <c r="L812" s="14"/>
      <c r="M812" s="13"/>
    </row>
    <row r="813" spans="1:13" ht="30" customHeight="1">
      <c r="A813" s="13"/>
      <c r="B813" s="13"/>
      <c r="C813" s="13"/>
      <c r="D813" s="13"/>
      <c r="E813" s="14"/>
      <c r="F813" s="14"/>
      <c r="G813" s="14"/>
      <c r="H813" s="14"/>
      <c r="I813" s="14"/>
      <c r="J813" s="14"/>
      <c r="K813" s="14"/>
      <c r="L813" s="14"/>
      <c r="M813" s="13"/>
    </row>
    <row r="814" spans="1:13" ht="30" customHeight="1">
      <c r="A814" s="13"/>
      <c r="B814" s="13"/>
      <c r="C814" s="13"/>
      <c r="D814" s="13"/>
      <c r="E814" s="14"/>
      <c r="F814" s="14"/>
      <c r="G814" s="14"/>
      <c r="H814" s="14"/>
      <c r="I814" s="14"/>
      <c r="J814" s="14"/>
      <c r="K814" s="14"/>
      <c r="L814" s="14"/>
      <c r="M814" s="13"/>
    </row>
    <row r="815" spans="1:13" ht="30" customHeight="1">
      <c r="A815" s="13"/>
      <c r="B815" s="13"/>
      <c r="C815" s="13"/>
      <c r="D815" s="13"/>
      <c r="E815" s="14"/>
      <c r="F815" s="14"/>
      <c r="G815" s="14"/>
      <c r="H815" s="14"/>
      <c r="I815" s="14"/>
      <c r="J815" s="14"/>
      <c r="K815" s="14"/>
      <c r="L815" s="14"/>
      <c r="M815" s="13"/>
    </row>
    <row r="816" spans="1:13" ht="30" customHeight="1">
      <c r="A816" s="13"/>
      <c r="B816" s="13"/>
      <c r="C816" s="13"/>
      <c r="D816" s="13"/>
      <c r="E816" s="14"/>
      <c r="F816" s="14"/>
      <c r="G816" s="14"/>
      <c r="H816" s="14"/>
      <c r="I816" s="14"/>
      <c r="J816" s="14"/>
      <c r="K816" s="14"/>
      <c r="L816" s="14"/>
      <c r="M816" s="13"/>
    </row>
    <row r="817" spans="1:48" ht="30" customHeight="1">
      <c r="A817" s="13"/>
      <c r="B817" s="13"/>
      <c r="C817" s="13"/>
      <c r="D817" s="13"/>
      <c r="E817" s="14"/>
      <c r="F817" s="14"/>
      <c r="G817" s="14"/>
      <c r="H817" s="14"/>
      <c r="I817" s="14"/>
      <c r="J817" s="14"/>
      <c r="K817" s="14"/>
      <c r="L817" s="14"/>
      <c r="M817" s="13"/>
    </row>
    <row r="818" spans="1:48" ht="30" customHeight="1">
      <c r="A818" s="13"/>
      <c r="B818" s="13"/>
      <c r="C818" s="13"/>
      <c r="D818" s="13"/>
      <c r="E818" s="14"/>
      <c r="F818" s="14"/>
      <c r="G818" s="14"/>
      <c r="H818" s="14"/>
      <c r="I818" s="14"/>
      <c r="J818" s="14"/>
      <c r="K818" s="14"/>
      <c r="L818" s="14"/>
      <c r="M818" s="13"/>
    </row>
    <row r="819" spans="1:48" ht="30" customHeight="1">
      <c r="A819" s="15" t="s">
        <v>95</v>
      </c>
      <c r="B819" s="13"/>
      <c r="C819" s="13"/>
      <c r="D819" s="13"/>
      <c r="E819" s="14"/>
      <c r="F819" s="14">
        <f>SUMIF(AR797:AR818,"",F797:F818)</f>
        <v>0</v>
      </c>
      <c r="G819" s="14"/>
      <c r="H819" s="14">
        <f>SUMIF(AR797:AR818,"",H797:H818)</f>
        <v>0</v>
      </c>
      <c r="I819" s="14"/>
      <c r="J819" s="14">
        <f>SUMIF(AR797:AR818,"",J797:J818)</f>
        <v>0</v>
      </c>
      <c r="K819" s="14"/>
      <c r="L819" s="14">
        <f>SUMIF(AR797:AR818,"",L797:L818)</f>
        <v>0</v>
      </c>
      <c r="M819" s="13"/>
      <c r="N819" t="s">
        <v>96</v>
      </c>
    </row>
    <row r="820" spans="1:48" ht="30" customHeight="1">
      <c r="A820" s="15" t="s">
        <v>1919</v>
      </c>
      <c r="B820" s="15"/>
      <c r="C820" s="13"/>
      <c r="D820" s="13"/>
      <c r="E820" s="14"/>
      <c r="F820" s="14"/>
      <c r="G820" s="14"/>
      <c r="H820" s="14"/>
      <c r="I820" s="14"/>
      <c r="J820" s="14"/>
      <c r="K820" s="14"/>
      <c r="L820" s="14"/>
      <c r="M820" s="13"/>
      <c r="N820" s="2"/>
      <c r="O820" s="2"/>
      <c r="P820" s="2"/>
      <c r="Q820" s="1" t="s">
        <v>1920</v>
      </c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</row>
    <row r="821" spans="1:48" ht="30" customHeight="1">
      <c r="A821" s="15" t="s">
        <v>1921</v>
      </c>
      <c r="B821" s="15" t="s">
        <v>1922</v>
      </c>
      <c r="C821" s="15" t="s">
        <v>178</v>
      </c>
      <c r="D821" s="13">
        <v>139.096</v>
      </c>
      <c r="E821" s="14">
        <v>0</v>
      </c>
      <c r="F821" s="14">
        <f t="shared" ref="F821:F829" si="96">TRUNC(E821*D821, 0)</f>
        <v>0</v>
      </c>
      <c r="G821" s="14">
        <v>0</v>
      </c>
      <c r="H821" s="14">
        <f t="shared" ref="H821:H829" si="97">TRUNC(G821*D821, 0)</f>
        <v>0</v>
      </c>
      <c r="I821" s="14">
        <v>0</v>
      </c>
      <c r="J821" s="14">
        <f t="shared" ref="J821:J829" si="98">TRUNC(I821*D821, 0)</f>
        <v>0</v>
      </c>
      <c r="K821" s="14">
        <f t="shared" ref="K821:K829" si="99">TRUNC(E821+G821+I821, 0)</f>
        <v>0</v>
      </c>
      <c r="L821" s="14">
        <f t="shared" ref="L821:L829" si="100">TRUNC(F821+H821+J821, 0)</f>
        <v>0</v>
      </c>
      <c r="M821" s="15" t="s">
        <v>52</v>
      </c>
      <c r="N821" s="1" t="s">
        <v>1923</v>
      </c>
      <c r="O821" s="1" t="s">
        <v>52</v>
      </c>
      <c r="P821" s="1" t="s">
        <v>52</v>
      </c>
      <c r="Q821" s="1" t="s">
        <v>1920</v>
      </c>
      <c r="R821" s="1" t="s">
        <v>65</v>
      </c>
      <c r="S821" s="1" t="s">
        <v>65</v>
      </c>
      <c r="T821" s="1" t="s">
        <v>64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1" t="s">
        <v>52</v>
      </c>
      <c r="AS821" s="1" t="s">
        <v>52</v>
      </c>
      <c r="AT821" s="2"/>
      <c r="AU821" s="1" t="s">
        <v>1924</v>
      </c>
      <c r="AV821" s="2">
        <v>450</v>
      </c>
    </row>
    <row r="822" spans="1:48" ht="30" customHeight="1">
      <c r="A822" s="15" t="s">
        <v>1925</v>
      </c>
      <c r="B822" s="15" t="s">
        <v>1926</v>
      </c>
      <c r="C822" s="15" t="s">
        <v>178</v>
      </c>
      <c r="D822" s="13">
        <v>2.9740000000000002</v>
      </c>
      <c r="E822" s="14">
        <v>0</v>
      </c>
      <c r="F822" s="14">
        <f t="shared" si="96"/>
        <v>0</v>
      </c>
      <c r="G822" s="14">
        <v>0</v>
      </c>
      <c r="H822" s="14">
        <f t="shared" si="97"/>
        <v>0</v>
      </c>
      <c r="I822" s="14">
        <v>0</v>
      </c>
      <c r="J822" s="14">
        <f t="shared" si="98"/>
        <v>0</v>
      </c>
      <c r="K822" s="14">
        <f t="shared" si="99"/>
        <v>0</v>
      </c>
      <c r="L822" s="14">
        <f t="shared" si="100"/>
        <v>0</v>
      </c>
      <c r="M822" s="15" t="s">
        <v>52</v>
      </c>
      <c r="N822" s="1" t="s">
        <v>1927</v>
      </c>
      <c r="O822" s="1" t="s">
        <v>52</v>
      </c>
      <c r="P822" s="1" t="s">
        <v>52</v>
      </c>
      <c r="Q822" s="1" t="s">
        <v>1920</v>
      </c>
      <c r="R822" s="1" t="s">
        <v>65</v>
      </c>
      <c r="S822" s="1" t="s">
        <v>65</v>
      </c>
      <c r="T822" s="1" t="s">
        <v>64</v>
      </c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1" t="s">
        <v>52</v>
      </c>
      <c r="AS822" s="1" t="s">
        <v>52</v>
      </c>
      <c r="AT822" s="2"/>
      <c r="AU822" s="1" t="s">
        <v>1928</v>
      </c>
      <c r="AV822" s="2">
        <v>451</v>
      </c>
    </row>
    <row r="823" spans="1:48" ht="30" customHeight="1">
      <c r="A823" s="15" t="s">
        <v>1929</v>
      </c>
      <c r="B823" s="15" t="s">
        <v>52</v>
      </c>
      <c r="C823" s="15" t="s">
        <v>178</v>
      </c>
      <c r="D823" s="13">
        <v>142.07</v>
      </c>
      <c r="E823" s="14">
        <v>0</v>
      </c>
      <c r="F823" s="14">
        <f t="shared" si="96"/>
        <v>0</v>
      </c>
      <c r="G823" s="14">
        <v>0</v>
      </c>
      <c r="H823" s="14">
        <f t="shared" si="97"/>
        <v>0</v>
      </c>
      <c r="I823" s="14">
        <v>0</v>
      </c>
      <c r="J823" s="14">
        <f t="shared" si="98"/>
        <v>0</v>
      </c>
      <c r="K823" s="14">
        <f t="shared" si="99"/>
        <v>0</v>
      </c>
      <c r="L823" s="14">
        <f t="shared" si="100"/>
        <v>0</v>
      </c>
      <c r="M823" s="15" t="s">
        <v>52</v>
      </c>
      <c r="N823" s="1" t="s">
        <v>1930</v>
      </c>
      <c r="O823" s="1" t="s">
        <v>52</v>
      </c>
      <c r="P823" s="1" t="s">
        <v>52</v>
      </c>
      <c r="Q823" s="1" t="s">
        <v>1920</v>
      </c>
      <c r="R823" s="1" t="s">
        <v>65</v>
      </c>
      <c r="S823" s="1" t="s">
        <v>65</v>
      </c>
      <c r="T823" s="1" t="s">
        <v>64</v>
      </c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1" t="s">
        <v>52</v>
      </c>
      <c r="AS823" s="1" t="s">
        <v>52</v>
      </c>
      <c r="AT823" s="2"/>
      <c r="AU823" s="1" t="s">
        <v>1931</v>
      </c>
      <c r="AV823" s="2">
        <v>456</v>
      </c>
    </row>
    <row r="824" spans="1:48" ht="30" customHeight="1">
      <c r="A824" s="15" t="s">
        <v>1932</v>
      </c>
      <c r="B824" s="15" t="s">
        <v>1933</v>
      </c>
      <c r="C824" s="15" t="s">
        <v>178</v>
      </c>
      <c r="D824" s="13">
        <v>142.07</v>
      </c>
      <c r="E824" s="14">
        <v>0</v>
      </c>
      <c r="F824" s="14">
        <f t="shared" si="96"/>
        <v>0</v>
      </c>
      <c r="G824" s="14">
        <v>0</v>
      </c>
      <c r="H824" s="14">
        <f t="shared" si="97"/>
        <v>0</v>
      </c>
      <c r="I824" s="14">
        <v>0</v>
      </c>
      <c r="J824" s="14">
        <f t="shared" si="98"/>
        <v>0</v>
      </c>
      <c r="K824" s="14">
        <f t="shared" si="99"/>
        <v>0</v>
      </c>
      <c r="L824" s="14">
        <f t="shared" si="100"/>
        <v>0</v>
      </c>
      <c r="M824" s="15" t="s">
        <v>52</v>
      </c>
      <c r="N824" s="1" t="s">
        <v>1934</v>
      </c>
      <c r="O824" s="1" t="s">
        <v>52</v>
      </c>
      <c r="P824" s="1" t="s">
        <v>52</v>
      </c>
      <c r="Q824" s="1" t="s">
        <v>1920</v>
      </c>
      <c r="R824" s="1" t="s">
        <v>65</v>
      </c>
      <c r="S824" s="1" t="s">
        <v>65</v>
      </c>
      <c r="T824" s="1" t="s">
        <v>64</v>
      </c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1" t="s">
        <v>52</v>
      </c>
      <c r="AS824" s="1" t="s">
        <v>52</v>
      </c>
      <c r="AT824" s="2"/>
      <c r="AU824" s="1" t="s">
        <v>1935</v>
      </c>
      <c r="AV824" s="2">
        <v>458</v>
      </c>
    </row>
    <row r="825" spans="1:48" ht="30" customHeight="1">
      <c r="A825" s="15" t="s">
        <v>1936</v>
      </c>
      <c r="B825" s="15" t="s">
        <v>1937</v>
      </c>
      <c r="C825" s="15" t="s">
        <v>178</v>
      </c>
      <c r="D825" s="13">
        <v>15.170999999999999</v>
      </c>
      <c r="E825" s="14">
        <v>0</v>
      </c>
      <c r="F825" s="14">
        <f t="shared" si="96"/>
        <v>0</v>
      </c>
      <c r="G825" s="14">
        <v>0</v>
      </c>
      <c r="H825" s="14">
        <f t="shared" si="97"/>
        <v>0</v>
      </c>
      <c r="I825" s="14">
        <v>0</v>
      </c>
      <c r="J825" s="14">
        <f t="shared" si="98"/>
        <v>0</v>
      </c>
      <c r="K825" s="14">
        <f t="shared" si="99"/>
        <v>0</v>
      </c>
      <c r="L825" s="14">
        <f t="shared" si="100"/>
        <v>0</v>
      </c>
      <c r="M825" s="15" t="s">
        <v>52</v>
      </c>
      <c r="N825" s="1" t="s">
        <v>1938</v>
      </c>
      <c r="O825" s="1" t="s">
        <v>52</v>
      </c>
      <c r="P825" s="1" t="s">
        <v>52</v>
      </c>
      <c r="Q825" s="1" t="s">
        <v>1920</v>
      </c>
      <c r="R825" s="1" t="s">
        <v>65</v>
      </c>
      <c r="S825" s="1" t="s">
        <v>65</v>
      </c>
      <c r="T825" s="1" t="s">
        <v>64</v>
      </c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1" t="s">
        <v>52</v>
      </c>
      <c r="AS825" s="1" t="s">
        <v>52</v>
      </c>
      <c r="AT825" s="2"/>
      <c r="AU825" s="1" t="s">
        <v>1939</v>
      </c>
      <c r="AV825" s="2">
        <v>455</v>
      </c>
    </row>
    <row r="826" spans="1:48" ht="30" customHeight="1">
      <c r="A826" s="15" t="s">
        <v>1936</v>
      </c>
      <c r="B826" s="15" t="s">
        <v>1940</v>
      </c>
      <c r="C826" s="15" t="s">
        <v>178</v>
      </c>
      <c r="D826" s="13">
        <v>2.673</v>
      </c>
      <c r="E826" s="14">
        <v>0</v>
      </c>
      <c r="F826" s="14">
        <f t="shared" si="96"/>
        <v>0</v>
      </c>
      <c r="G826" s="14">
        <v>0</v>
      </c>
      <c r="H826" s="14">
        <f t="shared" si="97"/>
        <v>0</v>
      </c>
      <c r="I826" s="14">
        <v>0</v>
      </c>
      <c r="J826" s="14">
        <f t="shared" si="98"/>
        <v>0</v>
      </c>
      <c r="K826" s="14">
        <f t="shared" si="99"/>
        <v>0</v>
      </c>
      <c r="L826" s="14">
        <f t="shared" si="100"/>
        <v>0</v>
      </c>
      <c r="M826" s="15" t="s">
        <v>52</v>
      </c>
      <c r="N826" s="1" t="s">
        <v>1941</v>
      </c>
      <c r="O826" s="1" t="s">
        <v>52</v>
      </c>
      <c r="P826" s="1" t="s">
        <v>52</v>
      </c>
      <c r="Q826" s="1" t="s">
        <v>1920</v>
      </c>
      <c r="R826" s="1" t="s">
        <v>65</v>
      </c>
      <c r="S826" s="1" t="s">
        <v>65</v>
      </c>
      <c r="T826" s="1" t="s">
        <v>64</v>
      </c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1" t="s">
        <v>52</v>
      </c>
      <c r="AS826" s="1" t="s">
        <v>52</v>
      </c>
      <c r="AT826" s="2"/>
      <c r="AU826" s="1" t="s">
        <v>1942</v>
      </c>
      <c r="AV826" s="2">
        <v>654</v>
      </c>
    </row>
    <row r="827" spans="1:48" ht="30" customHeight="1">
      <c r="A827" s="15" t="s">
        <v>1936</v>
      </c>
      <c r="B827" s="15" t="s">
        <v>1943</v>
      </c>
      <c r="C827" s="15" t="s">
        <v>178</v>
      </c>
      <c r="D827" s="13">
        <v>13.388</v>
      </c>
      <c r="E827" s="14">
        <v>0</v>
      </c>
      <c r="F827" s="14">
        <f t="shared" si="96"/>
        <v>0</v>
      </c>
      <c r="G827" s="14">
        <v>0</v>
      </c>
      <c r="H827" s="14">
        <f t="shared" si="97"/>
        <v>0</v>
      </c>
      <c r="I827" s="14">
        <v>0</v>
      </c>
      <c r="J827" s="14">
        <f t="shared" si="98"/>
        <v>0</v>
      </c>
      <c r="K827" s="14">
        <f t="shared" si="99"/>
        <v>0</v>
      </c>
      <c r="L827" s="14">
        <f t="shared" si="100"/>
        <v>0</v>
      </c>
      <c r="M827" s="15" t="s">
        <v>52</v>
      </c>
      <c r="N827" s="1" t="s">
        <v>1944</v>
      </c>
      <c r="O827" s="1" t="s">
        <v>52</v>
      </c>
      <c r="P827" s="1" t="s">
        <v>52</v>
      </c>
      <c r="Q827" s="1" t="s">
        <v>1920</v>
      </c>
      <c r="R827" s="1" t="s">
        <v>65</v>
      </c>
      <c r="S827" s="1" t="s">
        <v>65</v>
      </c>
      <c r="T827" s="1" t="s">
        <v>64</v>
      </c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1" t="s">
        <v>52</v>
      </c>
      <c r="AS827" s="1" t="s">
        <v>52</v>
      </c>
      <c r="AT827" s="2"/>
      <c r="AU827" s="1" t="s">
        <v>1945</v>
      </c>
      <c r="AV827" s="2">
        <v>655</v>
      </c>
    </row>
    <row r="828" spans="1:48" ht="30" customHeight="1">
      <c r="A828" s="15" t="s">
        <v>1946</v>
      </c>
      <c r="B828" s="15" t="s">
        <v>1947</v>
      </c>
      <c r="C828" s="15" t="s">
        <v>178</v>
      </c>
      <c r="D828" s="13">
        <v>32.122999999999998</v>
      </c>
      <c r="E828" s="14">
        <v>0</v>
      </c>
      <c r="F828" s="14">
        <f t="shared" si="96"/>
        <v>0</v>
      </c>
      <c r="G828" s="14">
        <v>0</v>
      </c>
      <c r="H828" s="14">
        <f t="shared" si="97"/>
        <v>0</v>
      </c>
      <c r="I828" s="14">
        <v>0</v>
      </c>
      <c r="J828" s="14">
        <f t="shared" si="98"/>
        <v>0</v>
      </c>
      <c r="K828" s="14">
        <f t="shared" si="99"/>
        <v>0</v>
      </c>
      <c r="L828" s="14">
        <f t="shared" si="100"/>
        <v>0</v>
      </c>
      <c r="M828" s="15" t="s">
        <v>52</v>
      </c>
      <c r="N828" s="1" t="s">
        <v>1948</v>
      </c>
      <c r="O828" s="1" t="s">
        <v>52</v>
      </c>
      <c r="P828" s="1" t="s">
        <v>52</v>
      </c>
      <c r="Q828" s="1" t="s">
        <v>1920</v>
      </c>
      <c r="R828" s="1" t="s">
        <v>65</v>
      </c>
      <c r="S828" s="1" t="s">
        <v>65</v>
      </c>
      <c r="T828" s="1" t="s">
        <v>64</v>
      </c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1" t="s">
        <v>52</v>
      </c>
      <c r="AS828" s="1" t="s">
        <v>52</v>
      </c>
      <c r="AT828" s="2"/>
      <c r="AU828" s="1" t="s">
        <v>1949</v>
      </c>
      <c r="AV828" s="2">
        <v>457</v>
      </c>
    </row>
    <row r="829" spans="1:48" ht="30" customHeight="1">
      <c r="A829" s="15" t="s">
        <v>1950</v>
      </c>
      <c r="B829" s="15" t="s">
        <v>1951</v>
      </c>
      <c r="C829" s="15" t="s">
        <v>178</v>
      </c>
      <c r="D829" s="13">
        <v>32.122999999999998</v>
      </c>
      <c r="E829" s="14">
        <v>0</v>
      </c>
      <c r="F829" s="14">
        <f t="shared" si="96"/>
        <v>0</v>
      </c>
      <c r="G829" s="14">
        <v>0</v>
      </c>
      <c r="H829" s="14">
        <f t="shared" si="97"/>
        <v>0</v>
      </c>
      <c r="I829" s="14">
        <v>0</v>
      </c>
      <c r="J829" s="14">
        <f t="shared" si="98"/>
        <v>0</v>
      </c>
      <c r="K829" s="14">
        <f t="shared" si="99"/>
        <v>0</v>
      </c>
      <c r="L829" s="14">
        <f t="shared" si="100"/>
        <v>0</v>
      </c>
      <c r="M829" s="15" t="s">
        <v>52</v>
      </c>
      <c r="N829" s="1" t="s">
        <v>1952</v>
      </c>
      <c r="O829" s="1" t="s">
        <v>52</v>
      </c>
      <c r="P829" s="1" t="s">
        <v>52</v>
      </c>
      <c r="Q829" s="1" t="s">
        <v>1920</v>
      </c>
      <c r="R829" s="1" t="s">
        <v>65</v>
      </c>
      <c r="S829" s="1" t="s">
        <v>65</v>
      </c>
      <c r="T829" s="1" t="s">
        <v>64</v>
      </c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1" t="s">
        <v>52</v>
      </c>
      <c r="AS829" s="1" t="s">
        <v>52</v>
      </c>
      <c r="AT829" s="2"/>
      <c r="AU829" s="1" t="s">
        <v>1953</v>
      </c>
      <c r="AV829" s="2">
        <v>459</v>
      </c>
    </row>
    <row r="830" spans="1:48" ht="30" customHeight="1">
      <c r="A830" s="13"/>
      <c r="B830" s="13"/>
      <c r="C830" s="13"/>
      <c r="D830" s="13"/>
      <c r="E830" s="14"/>
      <c r="F830" s="14"/>
      <c r="G830" s="14"/>
      <c r="H830" s="14"/>
      <c r="I830" s="14"/>
      <c r="J830" s="14"/>
      <c r="K830" s="14"/>
      <c r="L830" s="14"/>
      <c r="M830" s="13"/>
    </row>
    <row r="831" spans="1:48" ht="30" customHeight="1">
      <c r="A831" s="13"/>
      <c r="B831" s="13"/>
      <c r="C831" s="13"/>
      <c r="D831" s="13"/>
      <c r="E831" s="14"/>
      <c r="F831" s="14"/>
      <c r="G831" s="14"/>
      <c r="H831" s="14"/>
      <c r="I831" s="14"/>
      <c r="J831" s="14"/>
      <c r="K831" s="14"/>
      <c r="L831" s="14"/>
      <c r="M831" s="13"/>
    </row>
    <row r="832" spans="1:48" ht="30" customHeight="1">
      <c r="A832" s="13"/>
      <c r="B832" s="13"/>
      <c r="C832" s="13"/>
      <c r="D832" s="13"/>
      <c r="E832" s="14"/>
      <c r="F832" s="14"/>
      <c r="G832" s="14"/>
      <c r="H832" s="14"/>
      <c r="I832" s="14"/>
      <c r="J832" s="14"/>
      <c r="K832" s="14"/>
      <c r="L832" s="14"/>
      <c r="M832" s="13"/>
    </row>
    <row r="833" spans="1:48" ht="30" customHeight="1">
      <c r="A833" s="13"/>
      <c r="B833" s="13"/>
      <c r="C833" s="13"/>
      <c r="D833" s="13"/>
      <c r="E833" s="14"/>
      <c r="F833" s="14"/>
      <c r="G833" s="14"/>
      <c r="H833" s="14"/>
      <c r="I833" s="14"/>
      <c r="J833" s="14"/>
      <c r="K833" s="14"/>
      <c r="L833" s="14"/>
      <c r="M833" s="13"/>
    </row>
    <row r="834" spans="1:48" ht="30" customHeight="1">
      <c r="A834" s="13"/>
      <c r="B834" s="13"/>
      <c r="C834" s="13"/>
      <c r="D834" s="13"/>
      <c r="E834" s="14"/>
      <c r="F834" s="14"/>
      <c r="G834" s="14"/>
      <c r="H834" s="14"/>
      <c r="I834" s="14"/>
      <c r="J834" s="14"/>
      <c r="K834" s="14"/>
      <c r="L834" s="14"/>
      <c r="M834" s="13"/>
    </row>
    <row r="835" spans="1:48" ht="30" customHeight="1">
      <c r="A835" s="13"/>
      <c r="B835" s="13"/>
      <c r="C835" s="13"/>
      <c r="D835" s="13"/>
      <c r="E835" s="14"/>
      <c r="F835" s="14"/>
      <c r="G835" s="14"/>
      <c r="H835" s="14"/>
      <c r="I835" s="14"/>
      <c r="J835" s="14"/>
      <c r="K835" s="14"/>
      <c r="L835" s="14"/>
      <c r="M835" s="13"/>
    </row>
    <row r="836" spans="1:48" ht="30" customHeight="1">
      <c r="A836" s="13"/>
      <c r="B836" s="13"/>
      <c r="C836" s="13"/>
      <c r="D836" s="13"/>
      <c r="E836" s="14"/>
      <c r="F836" s="14"/>
      <c r="G836" s="14"/>
      <c r="H836" s="14"/>
      <c r="I836" s="14"/>
      <c r="J836" s="14"/>
      <c r="K836" s="14"/>
      <c r="L836" s="14"/>
      <c r="M836" s="13"/>
    </row>
    <row r="837" spans="1:48" ht="30" customHeight="1">
      <c r="A837" s="13"/>
      <c r="B837" s="13"/>
      <c r="C837" s="13"/>
      <c r="D837" s="13"/>
      <c r="E837" s="14"/>
      <c r="F837" s="14"/>
      <c r="G837" s="14"/>
      <c r="H837" s="14"/>
      <c r="I837" s="14"/>
      <c r="J837" s="14"/>
      <c r="K837" s="14"/>
      <c r="L837" s="14"/>
      <c r="M837" s="13"/>
    </row>
    <row r="838" spans="1:48" ht="30" customHeight="1">
      <c r="A838" s="13"/>
      <c r="B838" s="13"/>
      <c r="C838" s="13"/>
      <c r="D838" s="13"/>
      <c r="E838" s="14"/>
      <c r="F838" s="14"/>
      <c r="G838" s="14"/>
      <c r="H838" s="14"/>
      <c r="I838" s="14"/>
      <c r="J838" s="14"/>
      <c r="K838" s="14"/>
      <c r="L838" s="14"/>
      <c r="M838" s="13"/>
    </row>
    <row r="839" spans="1:48" ht="30" customHeight="1">
      <c r="A839" s="13"/>
      <c r="B839" s="13"/>
      <c r="C839" s="13"/>
      <c r="D839" s="13"/>
      <c r="E839" s="14"/>
      <c r="F839" s="14"/>
      <c r="G839" s="14"/>
      <c r="H839" s="14"/>
      <c r="I839" s="14"/>
      <c r="J839" s="14"/>
      <c r="K839" s="14"/>
      <c r="L839" s="14"/>
      <c r="M839" s="13"/>
    </row>
    <row r="840" spans="1:48" ht="30" customHeight="1">
      <c r="A840" s="13"/>
      <c r="B840" s="13"/>
      <c r="C840" s="13"/>
      <c r="D840" s="13"/>
      <c r="E840" s="14"/>
      <c r="F840" s="14"/>
      <c r="G840" s="14"/>
      <c r="H840" s="14"/>
      <c r="I840" s="14"/>
      <c r="J840" s="14"/>
      <c r="K840" s="14"/>
      <c r="L840" s="14"/>
      <c r="M840" s="13"/>
    </row>
    <row r="841" spans="1:48" ht="30" customHeight="1">
      <c r="A841" s="13"/>
      <c r="B841" s="13"/>
      <c r="C841" s="13"/>
      <c r="D841" s="13"/>
      <c r="E841" s="14"/>
      <c r="F841" s="14"/>
      <c r="G841" s="14"/>
      <c r="H841" s="14"/>
      <c r="I841" s="14"/>
      <c r="J841" s="14"/>
      <c r="K841" s="14"/>
      <c r="L841" s="14"/>
      <c r="M841" s="13"/>
    </row>
    <row r="842" spans="1:48" ht="30" customHeight="1">
      <c r="A842" s="13"/>
      <c r="B842" s="13"/>
      <c r="C842" s="13"/>
      <c r="D842" s="13"/>
      <c r="E842" s="14"/>
      <c r="F842" s="14"/>
      <c r="G842" s="14"/>
      <c r="H842" s="14"/>
      <c r="I842" s="14"/>
      <c r="J842" s="14"/>
      <c r="K842" s="14"/>
      <c r="L842" s="14"/>
      <c r="M842" s="13"/>
    </row>
    <row r="843" spans="1:48" ht="30" customHeight="1">
      <c r="A843" s="15" t="s">
        <v>95</v>
      </c>
      <c r="B843" s="13"/>
      <c r="C843" s="13"/>
      <c r="D843" s="13"/>
      <c r="E843" s="14"/>
      <c r="F843" s="14">
        <f>SUMIF(AR821:AR842,"",F821:F842)</f>
        <v>0</v>
      </c>
      <c r="G843" s="14"/>
      <c r="H843" s="14">
        <f>SUMIF(AR821:AR842,"",H821:H842)</f>
        <v>0</v>
      </c>
      <c r="I843" s="14"/>
      <c r="J843" s="14">
        <f>SUMIF(AR821:AR842,"",J821:J842)</f>
        <v>0</v>
      </c>
      <c r="K843" s="14"/>
      <c r="L843" s="14">
        <f>SUMIF(AR821:AR842,"",L821:L842)</f>
        <v>0</v>
      </c>
      <c r="M843" s="13"/>
      <c r="N843" t="s">
        <v>96</v>
      </c>
    </row>
    <row r="844" spans="1:48" ht="30" customHeight="1">
      <c r="A844" s="15" t="s">
        <v>1954</v>
      </c>
      <c r="B844" s="15"/>
      <c r="C844" s="13"/>
      <c r="D844" s="13"/>
      <c r="E844" s="14"/>
      <c r="F844" s="14"/>
      <c r="G844" s="14"/>
      <c r="H844" s="14"/>
      <c r="I844" s="14"/>
      <c r="J844" s="14"/>
      <c r="K844" s="14"/>
      <c r="L844" s="14"/>
      <c r="M844" s="13"/>
      <c r="N844" s="2"/>
      <c r="O844" s="2"/>
      <c r="P844" s="2"/>
      <c r="Q844" s="1" t="s">
        <v>1955</v>
      </c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</row>
    <row r="845" spans="1:48" ht="30" customHeight="1">
      <c r="A845" s="15" t="s">
        <v>1956</v>
      </c>
      <c r="B845" s="15" t="s">
        <v>52</v>
      </c>
      <c r="C845" s="15" t="s">
        <v>89</v>
      </c>
      <c r="D845" s="13">
        <v>1</v>
      </c>
      <c r="E845" s="14">
        <v>0</v>
      </c>
      <c r="F845" s="14">
        <f>TRUNC(E845*D845, 0)</f>
        <v>0</v>
      </c>
      <c r="G845" s="14">
        <v>0</v>
      </c>
      <c r="H845" s="14">
        <f>TRUNC(G845*D845, 0)</f>
        <v>0</v>
      </c>
      <c r="I845" s="14">
        <v>0</v>
      </c>
      <c r="J845" s="14">
        <f>TRUNC(I845*D845, 0)</f>
        <v>0</v>
      </c>
      <c r="K845" s="14">
        <f t="shared" ref="K845:L849" si="101">TRUNC(E845+G845+I845, 0)</f>
        <v>0</v>
      </c>
      <c r="L845" s="14">
        <f t="shared" si="101"/>
        <v>0</v>
      </c>
      <c r="M845" s="15" t="s">
        <v>920</v>
      </c>
      <c r="N845" s="1" t="s">
        <v>1957</v>
      </c>
      <c r="O845" s="1" t="s">
        <v>52</v>
      </c>
      <c r="P845" s="1" t="s">
        <v>52</v>
      </c>
      <c r="Q845" s="1" t="s">
        <v>1955</v>
      </c>
      <c r="R845" s="1" t="s">
        <v>65</v>
      </c>
      <c r="S845" s="1" t="s">
        <v>65</v>
      </c>
      <c r="T845" s="1" t="s">
        <v>64</v>
      </c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1" t="s">
        <v>52</v>
      </c>
      <c r="AS845" s="1" t="s">
        <v>52</v>
      </c>
      <c r="AT845" s="2"/>
      <c r="AU845" s="1" t="s">
        <v>1958</v>
      </c>
      <c r="AV845" s="2">
        <v>658</v>
      </c>
    </row>
    <row r="846" spans="1:48" ht="30" customHeight="1">
      <c r="A846" s="15" t="s">
        <v>1959</v>
      </c>
      <c r="B846" s="15" t="s">
        <v>1960</v>
      </c>
      <c r="C846" s="15" t="s">
        <v>1961</v>
      </c>
      <c r="D846" s="13">
        <v>2</v>
      </c>
      <c r="E846" s="14">
        <v>0</v>
      </c>
      <c r="F846" s="14">
        <f>TRUNC(E846*D846, 0)</f>
        <v>0</v>
      </c>
      <c r="G846" s="14">
        <v>0</v>
      </c>
      <c r="H846" s="14">
        <f>TRUNC(G846*D846, 0)</f>
        <v>0</v>
      </c>
      <c r="I846" s="14">
        <v>0</v>
      </c>
      <c r="J846" s="14">
        <f>TRUNC(I846*D846, 0)</f>
        <v>0</v>
      </c>
      <c r="K846" s="14">
        <f t="shared" si="101"/>
        <v>0</v>
      </c>
      <c r="L846" s="14">
        <f t="shared" si="101"/>
        <v>0</v>
      </c>
      <c r="M846" s="15" t="s">
        <v>920</v>
      </c>
      <c r="N846" s="1" t="s">
        <v>1962</v>
      </c>
      <c r="O846" s="1" t="s">
        <v>52</v>
      </c>
      <c r="P846" s="1" t="s">
        <v>52</v>
      </c>
      <c r="Q846" s="1" t="s">
        <v>1955</v>
      </c>
      <c r="R846" s="1" t="s">
        <v>65</v>
      </c>
      <c r="S846" s="1" t="s">
        <v>65</v>
      </c>
      <c r="T846" s="1" t="s">
        <v>64</v>
      </c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1" t="s">
        <v>52</v>
      </c>
      <c r="AS846" s="1" t="s">
        <v>52</v>
      </c>
      <c r="AT846" s="2"/>
      <c r="AU846" s="1" t="s">
        <v>1963</v>
      </c>
      <c r="AV846" s="2">
        <v>659</v>
      </c>
    </row>
    <row r="847" spans="1:48" ht="30" customHeight="1">
      <c r="A847" s="15" t="s">
        <v>1959</v>
      </c>
      <c r="B847" s="15" t="s">
        <v>1964</v>
      </c>
      <c r="C847" s="15" t="s">
        <v>1961</v>
      </c>
      <c r="D847" s="13">
        <v>2</v>
      </c>
      <c r="E847" s="14">
        <v>0</v>
      </c>
      <c r="F847" s="14">
        <f>TRUNC(E847*D847, 0)</f>
        <v>0</v>
      </c>
      <c r="G847" s="14">
        <v>0</v>
      </c>
      <c r="H847" s="14">
        <f>TRUNC(G847*D847, 0)</f>
        <v>0</v>
      </c>
      <c r="I847" s="14">
        <v>0</v>
      </c>
      <c r="J847" s="14">
        <f>TRUNC(I847*D847, 0)</f>
        <v>0</v>
      </c>
      <c r="K847" s="14">
        <f t="shared" si="101"/>
        <v>0</v>
      </c>
      <c r="L847" s="14">
        <f t="shared" si="101"/>
        <v>0</v>
      </c>
      <c r="M847" s="15" t="s">
        <v>920</v>
      </c>
      <c r="N847" s="1" t="s">
        <v>1965</v>
      </c>
      <c r="O847" s="1" t="s">
        <v>52</v>
      </c>
      <c r="P847" s="1" t="s">
        <v>52</v>
      </c>
      <c r="Q847" s="1" t="s">
        <v>1955</v>
      </c>
      <c r="R847" s="1" t="s">
        <v>65</v>
      </c>
      <c r="S847" s="1" t="s">
        <v>65</v>
      </c>
      <c r="T847" s="1" t="s">
        <v>64</v>
      </c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1" t="s">
        <v>52</v>
      </c>
      <c r="AS847" s="1" t="s">
        <v>52</v>
      </c>
      <c r="AT847" s="2"/>
      <c r="AU847" s="1" t="s">
        <v>1966</v>
      </c>
      <c r="AV847" s="2">
        <v>660</v>
      </c>
    </row>
    <row r="848" spans="1:48" ht="30" customHeight="1">
      <c r="A848" s="15" t="s">
        <v>1967</v>
      </c>
      <c r="B848" s="15" t="s">
        <v>1968</v>
      </c>
      <c r="C848" s="15" t="s">
        <v>89</v>
      </c>
      <c r="D848" s="13">
        <v>1</v>
      </c>
      <c r="E848" s="14">
        <v>0</v>
      </c>
      <c r="F848" s="14">
        <f>TRUNC(E848*D848, 0)</f>
        <v>0</v>
      </c>
      <c r="G848" s="14">
        <v>0</v>
      </c>
      <c r="H848" s="14">
        <f>TRUNC(G848*D848, 0)</f>
        <v>0</v>
      </c>
      <c r="I848" s="14">
        <v>0</v>
      </c>
      <c r="J848" s="14">
        <f>TRUNC(I848*D848, 0)</f>
        <v>0</v>
      </c>
      <c r="K848" s="14">
        <f t="shared" si="101"/>
        <v>0</v>
      </c>
      <c r="L848" s="14">
        <f t="shared" si="101"/>
        <v>0</v>
      </c>
      <c r="M848" s="15" t="s">
        <v>920</v>
      </c>
      <c r="N848" s="1" t="s">
        <v>1969</v>
      </c>
      <c r="O848" s="1" t="s">
        <v>52</v>
      </c>
      <c r="P848" s="1" t="s">
        <v>52</v>
      </c>
      <c r="Q848" s="1" t="s">
        <v>1955</v>
      </c>
      <c r="R848" s="1" t="s">
        <v>65</v>
      </c>
      <c r="S848" s="1" t="s">
        <v>65</v>
      </c>
      <c r="T848" s="1" t="s">
        <v>64</v>
      </c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1" t="s">
        <v>52</v>
      </c>
      <c r="AS848" s="1" t="s">
        <v>52</v>
      </c>
      <c r="AT848" s="2"/>
      <c r="AU848" s="1" t="s">
        <v>1970</v>
      </c>
      <c r="AV848" s="2">
        <v>661</v>
      </c>
    </row>
    <row r="849" spans="1:48" ht="30" customHeight="1">
      <c r="A849" s="15" t="s">
        <v>1971</v>
      </c>
      <c r="B849" s="15" t="s">
        <v>1972</v>
      </c>
      <c r="C849" s="15" t="s">
        <v>89</v>
      </c>
      <c r="D849" s="13">
        <v>1</v>
      </c>
      <c r="E849" s="14">
        <v>0</v>
      </c>
      <c r="F849" s="14">
        <f>TRUNC(E849*D849, 0)</f>
        <v>0</v>
      </c>
      <c r="G849" s="14">
        <v>0</v>
      </c>
      <c r="H849" s="14">
        <f>TRUNC(G849*D849, 0)</f>
        <v>0</v>
      </c>
      <c r="I849" s="14">
        <v>0</v>
      </c>
      <c r="J849" s="14">
        <f>TRUNC(I849*D849, 0)</f>
        <v>0</v>
      </c>
      <c r="K849" s="14">
        <f t="shared" si="101"/>
        <v>0</v>
      </c>
      <c r="L849" s="14">
        <f t="shared" si="101"/>
        <v>0</v>
      </c>
      <c r="M849" s="15" t="s">
        <v>920</v>
      </c>
      <c r="N849" s="1" t="s">
        <v>1973</v>
      </c>
      <c r="O849" s="1" t="s">
        <v>52</v>
      </c>
      <c r="P849" s="1" t="s">
        <v>52</v>
      </c>
      <c r="Q849" s="1" t="s">
        <v>1955</v>
      </c>
      <c r="R849" s="1" t="s">
        <v>65</v>
      </c>
      <c r="S849" s="1" t="s">
        <v>65</v>
      </c>
      <c r="T849" s="1" t="s">
        <v>64</v>
      </c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1" t="s">
        <v>52</v>
      </c>
      <c r="AS849" s="1" t="s">
        <v>52</v>
      </c>
      <c r="AT849" s="2"/>
      <c r="AU849" s="1" t="s">
        <v>1974</v>
      </c>
      <c r="AV849" s="2">
        <v>662</v>
      </c>
    </row>
    <row r="850" spans="1:48" ht="30" customHeight="1">
      <c r="A850" s="13"/>
      <c r="B850" s="13"/>
      <c r="C850" s="13"/>
      <c r="D850" s="13"/>
      <c r="E850" s="14"/>
      <c r="F850" s="14"/>
      <c r="G850" s="14"/>
      <c r="H850" s="14"/>
      <c r="I850" s="14"/>
      <c r="J850" s="14"/>
      <c r="K850" s="14"/>
      <c r="L850" s="14"/>
      <c r="M850" s="13"/>
    </row>
    <row r="851" spans="1:48" ht="30" customHeight="1">
      <c r="A851" s="13"/>
      <c r="B851" s="13"/>
      <c r="C851" s="13"/>
      <c r="D851" s="13"/>
      <c r="E851" s="14"/>
      <c r="F851" s="14"/>
      <c r="G851" s="14"/>
      <c r="H851" s="14"/>
      <c r="I851" s="14"/>
      <c r="J851" s="14"/>
      <c r="K851" s="14"/>
      <c r="L851" s="14"/>
      <c r="M851" s="13"/>
    </row>
    <row r="852" spans="1:48" ht="30" customHeight="1">
      <c r="A852" s="13"/>
      <c r="B852" s="13"/>
      <c r="C852" s="13"/>
      <c r="D852" s="13"/>
      <c r="E852" s="14"/>
      <c r="F852" s="14"/>
      <c r="G852" s="14"/>
      <c r="H852" s="14"/>
      <c r="I852" s="14"/>
      <c r="J852" s="14"/>
      <c r="K852" s="14"/>
      <c r="L852" s="14"/>
      <c r="M852" s="13"/>
    </row>
    <row r="853" spans="1:48" ht="30" customHeight="1">
      <c r="A853" s="13"/>
      <c r="B853" s="13"/>
      <c r="C853" s="13"/>
      <c r="D853" s="13"/>
      <c r="E853" s="14"/>
      <c r="F853" s="14"/>
      <c r="G853" s="14"/>
      <c r="H853" s="14"/>
      <c r="I853" s="14"/>
      <c r="J853" s="14"/>
      <c r="K853" s="14"/>
      <c r="L853" s="14"/>
      <c r="M853" s="13"/>
    </row>
    <row r="854" spans="1:48" ht="30" customHeight="1">
      <c r="A854" s="13"/>
      <c r="B854" s="13"/>
      <c r="C854" s="13"/>
      <c r="D854" s="13"/>
      <c r="E854" s="14"/>
      <c r="F854" s="14"/>
      <c r="G854" s="14"/>
      <c r="H854" s="14"/>
      <c r="I854" s="14"/>
      <c r="J854" s="14"/>
      <c r="K854" s="14"/>
      <c r="L854" s="14"/>
      <c r="M854" s="13"/>
    </row>
    <row r="855" spans="1:48" ht="30" customHeight="1">
      <c r="A855" s="13"/>
      <c r="B855" s="13"/>
      <c r="C855" s="13"/>
      <c r="D855" s="13"/>
      <c r="E855" s="14"/>
      <c r="F855" s="14"/>
      <c r="G855" s="14"/>
      <c r="H855" s="14"/>
      <c r="I855" s="14"/>
      <c r="J855" s="14"/>
      <c r="K855" s="14"/>
      <c r="L855" s="14"/>
      <c r="M855" s="13"/>
    </row>
    <row r="856" spans="1:48" ht="30" customHeight="1">
      <c r="A856" s="13"/>
      <c r="B856" s="13"/>
      <c r="C856" s="13"/>
      <c r="D856" s="13"/>
      <c r="E856" s="14"/>
      <c r="F856" s="14"/>
      <c r="G856" s="14"/>
      <c r="H856" s="14"/>
      <c r="I856" s="14"/>
      <c r="J856" s="14"/>
      <c r="K856" s="14"/>
      <c r="L856" s="14"/>
      <c r="M856" s="13"/>
    </row>
    <row r="857" spans="1:48" ht="30" customHeight="1">
      <c r="A857" s="13"/>
      <c r="B857" s="13"/>
      <c r="C857" s="13"/>
      <c r="D857" s="13"/>
      <c r="E857" s="14"/>
      <c r="F857" s="14"/>
      <c r="G857" s="14"/>
      <c r="H857" s="14"/>
      <c r="I857" s="14"/>
      <c r="J857" s="14"/>
      <c r="K857" s="14"/>
      <c r="L857" s="14"/>
      <c r="M857" s="13"/>
    </row>
    <row r="858" spans="1:48" ht="30" customHeight="1">
      <c r="A858" s="13"/>
      <c r="B858" s="13"/>
      <c r="C858" s="13"/>
      <c r="D858" s="13"/>
      <c r="E858" s="14"/>
      <c r="F858" s="14"/>
      <c r="G858" s="14"/>
      <c r="H858" s="14"/>
      <c r="I858" s="14"/>
      <c r="J858" s="14"/>
      <c r="K858" s="14"/>
      <c r="L858" s="14"/>
      <c r="M858" s="13"/>
    </row>
    <row r="859" spans="1:48" ht="30" customHeight="1">
      <c r="A859" s="13"/>
      <c r="B859" s="13"/>
      <c r="C859" s="13"/>
      <c r="D859" s="13"/>
      <c r="E859" s="14"/>
      <c r="F859" s="14"/>
      <c r="G859" s="14"/>
      <c r="H859" s="14"/>
      <c r="I859" s="14"/>
      <c r="J859" s="14"/>
      <c r="K859" s="14"/>
      <c r="L859" s="14"/>
      <c r="M859" s="13"/>
    </row>
    <row r="860" spans="1:48" ht="30" customHeight="1">
      <c r="A860" s="13"/>
      <c r="B860" s="13"/>
      <c r="C860" s="13"/>
      <c r="D860" s="13"/>
      <c r="E860" s="14"/>
      <c r="F860" s="14"/>
      <c r="G860" s="14"/>
      <c r="H860" s="14"/>
      <c r="I860" s="14"/>
      <c r="J860" s="14"/>
      <c r="K860" s="14"/>
      <c r="L860" s="14"/>
      <c r="M860" s="13"/>
    </row>
    <row r="861" spans="1:48" ht="30" customHeight="1">
      <c r="A861" s="13"/>
      <c r="B861" s="13"/>
      <c r="C861" s="13"/>
      <c r="D861" s="13"/>
      <c r="E861" s="14"/>
      <c r="F861" s="14"/>
      <c r="G861" s="14"/>
      <c r="H861" s="14"/>
      <c r="I861" s="14"/>
      <c r="J861" s="14"/>
      <c r="K861" s="14"/>
      <c r="L861" s="14"/>
      <c r="M861" s="13"/>
    </row>
    <row r="862" spans="1:48" ht="30" customHeight="1">
      <c r="A862" s="13"/>
      <c r="B862" s="13"/>
      <c r="C862" s="13"/>
      <c r="D862" s="13"/>
      <c r="E862" s="14"/>
      <c r="F862" s="14"/>
      <c r="G862" s="14"/>
      <c r="H862" s="14"/>
      <c r="I862" s="14"/>
      <c r="J862" s="14"/>
      <c r="K862" s="14"/>
      <c r="L862" s="14"/>
      <c r="M862" s="13"/>
    </row>
    <row r="863" spans="1:48" ht="30" customHeight="1">
      <c r="A863" s="13"/>
      <c r="B863" s="13"/>
      <c r="C863" s="13"/>
      <c r="D863" s="13"/>
      <c r="E863" s="14"/>
      <c r="F863" s="14"/>
      <c r="G863" s="14"/>
      <c r="H863" s="14"/>
      <c r="I863" s="14"/>
      <c r="J863" s="14"/>
      <c r="K863" s="14"/>
      <c r="L863" s="14"/>
      <c r="M863" s="13"/>
    </row>
    <row r="864" spans="1:48" ht="30" customHeight="1">
      <c r="A864" s="13"/>
      <c r="B864" s="13"/>
      <c r="C864" s="13"/>
      <c r="D864" s="13"/>
      <c r="E864" s="14"/>
      <c r="F864" s="14"/>
      <c r="G864" s="14"/>
      <c r="H864" s="14"/>
      <c r="I864" s="14"/>
      <c r="J864" s="14"/>
      <c r="K864" s="14"/>
      <c r="L864" s="14"/>
      <c r="M864" s="13"/>
    </row>
    <row r="865" spans="1:48" ht="30" customHeight="1">
      <c r="A865" s="13"/>
      <c r="B865" s="13"/>
      <c r="C865" s="13"/>
      <c r="D865" s="13"/>
      <c r="E865" s="14"/>
      <c r="F865" s="14"/>
      <c r="G865" s="14"/>
      <c r="H865" s="14"/>
      <c r="I865" s="14"/>
      <c r="J865" s="14"/>
      <c r="K865" s="14"/>
      <c r="L865" s="14"/>
      <c r="M865" s="13"/>
    </row>
    <row r="866" spans="1:48" ht="30" customHeight="1">
      <c r="A866" s="13"/>
      <c r="B866" s="13"/>
      <c r="C866" s="13"/>
      <c r="D866" s="13"/>
      <c r="E866" s="14"/>
      <c r="F866" s="14"/>
      <c r="G866" s="14"/>
      <c r="H866" s="14"/>
      <c r="I866" s="14"/>
      <c r="J866" s="14"/>
      <c r="K866" s="14"/>
      <c r="L866" s="14"/>
      <c r="M866" s="13"/>
    </row>
    <row r="867" spans="1:48" ht="30" customHeight="1">
      <c r="A867" s="15" t="s">
        <v>95</v>
      </c>
      <c r="B867" s="13"/>
      <c r="C867" s="13"/>
      <c r="D867" s="13"/>
      <c r="E867" s="14"/>
      <c r="F867" s="14">
        <f>SUMIF(AR845:AR866,"",F845:F866)</f>
        <v>0</v>
      </c>
      <c r="G867" s="14"/>
      <c r="H867" s="14">
        <f>SUMIF(AR845:AR866,"",H845:H866)</f>
        <v>0</v>
      </c>
      <c r="I867" s="14"/>
      <c r="J867" s="14">
        <f>SUMIF(AR845:AR866,"",J845:J866)</f>
        <v>0</v>
      </c>
      <c r="K867" s="14"/>
      <c r="L867" s="14">
        <f>SUMIF(AR845:AR866,"",L845:L866)</f>
        <v>0</v>
      </c>
      <c r="M867" s="13"/>
      <c r="N867" t="s">
        <v>96</v>
      </c>
    </row>
    <row r="868" spans="1:48" ht="30" customHeight="1">
      <c r="A868" s="15" t="s">
        <v>1975</v>
      </c>
      <c r="B868" s="15"/>
      <c r="C868" s="13"/>
      <c r="D868" s="13"/>
      <c r="E868" s="14"/>
      <c r="F868" s="14"/>
      <c r="G868" s="14"/>
      <c r="H868" s="14"/>
      <c r="I868" s="14"/>
      <c r="J868" s="14"/>
      <c r="K868" s="14"/>
      <c r="L868" s="14"/>
      <c r="M868" s="13"/>
      <c r="N868" s="2"/>
      <c r="O868" s="2"/>
      <c r="P868" s="2"/>
      <c r="Q868" s="1" t="s">
        <v>1976</v>
      </c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</row>
    <row r="869" spans="1:48" ht="30" customHeight="1">
      <c r="A869" s="15" t="s">
        <v>1977</v>
      </c>
      <c r="B869" s="15" t="s">
        <v>2351</v>
      </c>
      <c r="C869" s="15" t="s">
        <v>1961</v>
      </c>
      <c r="D869" s="13">
        <v>9</v>
      </c>
      <c r="E869" s="14">
        <v>0</v>
      </c>
      <c r="F869" s="14">
        <f t="shared" ref="F869:F900" si="102">TRUNC(E869*D869, 0)</f>
        <v>0</v>
      </c>
      <c r="G869" s="14">
        <v>0</v>
      </c>
      <c r="H869" s="14">
        <f t="shared" ref="H869:H900" si="103">TRUNC(G869*D869, 0)</f>
        <v>0</v>
      </c>
      <c r="I869" s="14">
        <v>0</v>
      </c>
      <c r="J869" s="14">
        <f t="shared" ref="J869:J900" si="104">TRUNC(I869*D869, 0)</f>
        <v>0</v>
      </c>
      <c r="K869" s="14">
        <f t="shared" ref="K869:K900" si="105">TRUNC(E869+G869+I869, 0)</f>
        <v>0</v>
      </c>
      <c r="L869" s="14">
        <f t="shared" ref="L869:L900" si="106">TRUNC(F869+H869+J869, 0)</f>
        <v>0</v>
      </c>
      <c r="M869" s="15" t="s">
        <v>1978</v>
      </c>
      <c r="N869" s="1" t="s">
        <v>1979</v>
      </c>
      <c r="O869" s="1" t="s">
        <v>52</v>
      </c>
      <c r="P869" s="1" t="s">
        <v>52</v>
      </c>
      <c r="Q869" s="1" t="s">
        <v>1976</v>
      </c>
      <c r="R869" s="1" t="s">
        <v>64</v>
      </c>
      <c r="S869" s="1" t="s">
        <v>65</v>
      </c>
      <c r="T869" s="1" t="s">
        <v>65</v>
      </c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1" t="s">
        <v>52</v>
      </c>
      <c r="AS869" s="1" t="s">
        <v>52</v>
      </c>
      <c r="AT869" s="2"/>
      <c r="AU869" s="1" t="s">
        <v>1980</v>
      </c>
      <c r="AV869" s="2">
        <v>663</v>
      </c>
    </row>
    <row r="870" spans="1:48" ht="30" customHeight="1">
      <c r="A870" s="15" t="s">
        <v>1977</v>
      </c>
      <c r="B870" s="15" t="s">
        <v>1981</v>
      </c>
      <c r="C870" s="15" t="s">
        <v>1961</v>
      </c>
      <c r="D870" s="13">
        <v>9</v>
      </c>
      <c r="E870" s="14">
        <v>0</v>
      </c>
      <c r="F870" s="14">
        <f t="shared" si="102"/>
        <v>0</v>
      </c>
      <c r="G870" s="14">
        <v>0</v>
      </c>
      <c r="H870" s="14">
        <f t="shared" si="103"/>
        <v>0</v>
      </c>
      <c r="I870" s="14">
        <v>0</v>
      </c>
      <c r="J870" s="14">
        <f t="shared" si="104"/>
        <v>0</v>
      </c>
      <c r="K870" s="14">
        <f t="shared" si="105"/>
        <v>0</v>
      </c>
      <c r="L870" s="14">
        <f t="shared" si="106"/>
        <v>0</v>
      </c>
      <c r="M870" s="15" t="s">
        <v>1982</v>
      </c>
      <c r="N870" s="1" t="s">
        <v>1983</v>
      </c>
      <c r="O870" s="1" t="s">
        <v>52</v>
      </c>
      <c r="P870" s="1" t="s">
        <v>52</v>
      </c>
      <c r="Q870" s="1" t="s">
        <v>1976</v>
      </c>
      <c r="R870" s="1" t="s">
        <v>64</v>
      </c>
      <c r="S870" s="1" t="s">
        <v>65</v>
      </c>
      <c r="T870" s="1" t="s">
        <v>65</v>
      </c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1" t="s">
        <v>52</v>
      </c>
      <c r="AS870" s="1" t="s">
        <v>52</v>
      </c>
      <c r="AT870" s="2"/>
      <c r="AU870" s="1" t="s">
        <v>1984</v>
      </c>
      <c r="AV870" s="2">
        <v>664</v>
      </c>
    </row>
    <row r="871" spans="1:48" ht="30" customHeight="1">
      <c r="A871" s="15" t="s">
        <v>1977</v>
      </c>
      <c r="B871" s="15" t="s">
        <v>1985</v>
      </c>
      <c r="C871" s="15" t="s">
        <v>1961</v>
      </c>
      <c r="D871" s="13">
        <v>9</v>
      </c>
      <c r="E871" s="14">
        <v>0</v>
      </c>
      <c r="F871" s="14">
        <f t="shared" si="102"/>
        <v>0</v>
      </c>
      <c r="G871" s="14">
        <v>0</v>
      </c>
      <c r="H871" s="14">
        <f t="shared" si="103"/>
        <v>0</v>
      </c>
      <c r="I871" s="14">
        <v>0</v>
      </c>
      <c r="J871" s="14">
        <f t="shared" si="104"/>
        <v>0</v>
      </c>
      <c r="K871" s="14">
        <f t="shared" si="105"/>
        <v>0</v>
      </c>
      <c r="L871" s="14">
        <f t="shared" si="106"/>
        <v>0</v>
      </c>
      <c r="M871" s="15" t="s">
        <v>1986</v>
      </c>
      <c r="N871" s="1" t="s">
        <v>1987</v>
      </c>
      <c r="O871" s="1" t="s">
        <v>52</v>
      </c>
      <c r="P871" s="1" t="s">
        <v>52</v>
      </c>
      <c r="Q871" s="1" t="s">
        <v>1976</v>
      </c>
      <c r="R871" s="1" t="s">
        <v>64</v>
      </c>
      <c r="S871" s="1" t="s">
        <v>65</v>
      </c>
      <c r="T871" s="1" t="s">
        <v>65</v>
      </c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1" t="s">
        <v>52</v>
      </c>
      <c r="AS871" s="1" t="s">
        <v>52</v>
      </c>
      <c r="AT871" s="2"/>
      <c r="AU871" s="1" t="s">
        <v>1988</v>
      </c>
      <c r="AV871" s="2">
        <v>665</v>
      </c>
    </row>
    <row r="872" spans="1:48" ht="30" customHeight="1">
      <c r="A872" s="15" t="s">
        <v>1977</v>
      </c>
      <c r="B872" s="15" t="s">
        <v>1989</v>
      </c>
      <c r="C872" s="15" t="s">
        <v>1961</v>
      </c>
      <c r="D872" s="13">
        <v>9</v>
      </c>
      <c r="E872" s="14">
        <v>0</v>
      </c>
      <c r="F872" s="14">
        <f t="shared" si="102"/>
        <v>0</v>
      </c>
      <c r="G872" s="14">
        <v>0</v>
      </c>
      <c r="H872" s="14">
        <f t="shared" si="103"/>
        <v>0</v>
      </c>
      <c r="I872" s="14">
        <v>0</v>
      </c>
      <c r="J872" s="14">
        <f t="shared" si="104"/>
        <v>0</v>
      </c>
      <c r="K872" s="14">
        <f t="shared" si="105"/>
        <v>0</v>
      </c>
      <c r="L872" s="14">
        <f t="shared" si="106"/>
        <v>0</v>
      </c>
      <c r="M872" s="15" t="s">
        <v>1990</v>
      </c>
      <c r="N872" s="1" t="s">
        <v>1991</v>
      </c>
      <c r="O872" s="1" t="s">
        <v>52</v>
      </c>
      <c r="P872" s="1" t="s">
        <v>52</v>
      </c>
      <c r="Q872" s="1" t="s">
        <v>1976</v>
      </c>
      <c r="R872" s="1" t="s">
        <v>64</v>
      </c>
      <c r="S872" s="1" t="s">
        <v>65</v>
      </c>
      <c r="T872" s="1" t="s">
        <v>65</v>
      </c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1" t="s">
        <v>52</v>
      </c>
      <c r="AS872" s="1" t="s">
        <v>52</v>
      </c>
      <c r="AT872" s="2"/>
      <c r="AU872" s="1" t="s">
        <v>1992</v>
      </c>
      <c r="AV872" s="2">
        <v>666</v>
      </c>
    </row>
    <row r="873" spans="1:48" ht="30" customHeight="1">
      <c r="A873" s="15" t="s">
        <v>1977</v>
      </c>
      <c r="B873" s="15" t="s">
        <v>1993</v>
      </c>
      <c r="C873" s="15" t="s">
        <v>1961</v>
      </c>
      <c r="D873" s="13">
        <v>9</v>
      </c>
      <c r="E873" s="14">
        <v>0</v>
      </c>
      <c r="F873" s="14">
        <f t="shared" si="102"/>
        <v>0</v>
      </c>
      <c r="G873" s="14">
        <v>0</v>
      </c>
      <c r="H873" s="14">
        <f t="shared" si="103"/>
        <v>0</v>
      </c>
      <c r="I873" s="14">
        <v>0</v>
      </c>
      <c r="J873" s="14">
        <f t="shared" si="104"/>
        <v>0</v>
      </c>
      <c r="K873" s="14">
        <f t="shared" si="105"/>
        <v>0</v>
      </c>
      <c r="L873" s="14">
        <f t="shared" si="106"/>
        <v>0</v>
      </c>
      <c r="M873" s="15" t="s">
        <v>1994</v>
      </c>
      <c r="N873" s="1" t="s">
        <v>1995</v>
      </c>
      <c r="O873" s="1" t="s">
        <v>52</v>
      </c>
      <c r="P873" s="1" t="s">
        <v>52</v>
      </c>
      <c r="Q873" s="1" t="s">
        <v>1976</v>
      </c>
      <c r="R873" s="1" t="s">
        <v>64</v>
      </c>
      <c r="S873" s="1" t="s">
        <v>65</v>
      </c>
      <c r="T873" s="1" t="s">
        <v>65</v>
      </c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1" t="s">
        <v>52</v>
      </c>
      <c r="AS873" s="1" t="s">
        <v>52</v>
      </c>
      <c r="AT873" s="2"/>
      <c r="AU873" s="1" t="s">
        <v>1996</v>
      </c>
      <c r="AV873" s="2">
        <v>667</v>
      </c>
    </row>
    <row r="874" spans="1:48" ht="30" customHeight="1">
      <c r="A874" s="15" t="s">
        <v>1977</v>
      </c>
      <c r="B874" s="15" t="s">
        <v>1997</v>
      </c>
      <c r="C874" s="15" t="s">
        <v>1961</v>
      </c>
      <c r="D874" s="13">
        <v>9</v>
      </c>
      <c r="E874" s="14">
        <v>0</v>
      </c>
      <c r="F874" s="14">
        <f t="shared" si="102"/>
        <v>0</v>
      </c>
      <c r="G874" s="14">
        <v>0</v>
      </c>
      <c r="H874" s="14">
        <f t="shared" si="103"/>
        <v>0</v>
      </c>
      <c r="I874" s="14">
        <v>0</v>
      </c>
      <c r="J874" s="14">
        <f t="shared" si="104"/>
        <v>0</v>
      </c>
      <c r="K874" s="14">
        <f t="shared" si="105"/>
        <v>0</v>
      </c>
      <c r="L874" s="14">
        <f t="shared" si="106"/>
        <v>0</v>
      </c>
      <c r="M874" s="15" t="s">
        <v>1998</v>
      </c>
      <c r="N874" s="1" t="s">
        <v>1999</v>
      </c>
      <c r="O874" s="1" t="s">
        <v>52</v>
      </c>
      <c r="P874" s="1" t="s">
        <v>52</v>
      </c>
      <c r="Q874" s="1" t="s">
        <v>1976</v>
      </c>
      <c r="R874" s="1" t="s">
        <v>64</v>
      </c>
      <c r="S874" s="1" t="s">
        <v>65</v>
      </c>
      <c r="T874" s="1" t="s">
        <v>65</v>
      </c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1" t="s">
        <v>52</v>
      </c>
      <c r="AS874" s="1" t="s">
        <v>52</v>
      </c>
      <c r="AT874" s="2"/>
      <c r="AU874" s="1" t="s">
        <v>2000</v>
      </c>
      <c r="AV874" s="2">
        <v>668</v>
      </c>
    </row>
    <row r="875" spans="1:48" ht="30" customHeight="1">
      <c r="A875" s="15" t="s">
        <v>1977</v>
      </c>
      <c r="B875" s="15" t="s">
        <v>2001</v>
      </c>
      <c r="C875" s="15" t="s">
        <v>1961</v>
      </c>
      <c r="D875" s="13">
        <v>9</v>
      </c>
      <c r="E875" s="14">
        <v>0</v>
      </c>
      <c r="F875" s="14">
        <f t="shared" si="102"/>
        <v>0</v>
      </c>
      <c r="G875" s="14">
        <v>0</v>
      </c>
      <c r="H875" s="14">
        <f t="shared" si="103"/>
        <v>0</v>
      </c>
      <c r="I875" s="14">
        <v>0</v>
      </c>
      <c r="J875" s="14">
        <f t="shared" si="104"/>
        <v>0</v>
      </c>
      <c r="K875" s="14">
        <f t="shared" si="105"/>
        <v>0</v>
      </c>
      <c r="L875" s="14">
        <f t="shared" si="106"/>
        <v>0</v>
      </c>
      <c r="M875" s="15" t="s">
        <v>2002</v>
      </c>
      <c r="N875" s="1" t="s">
        <v>2003</v>
      </c>
      <c r="O875" s="1" t="s">
        <v>52</v>
      </c>
      <c r="P875" s="1" t="s">
        <v>52</v>
      </c>
      <c r="Q875" s="1" t="s">
        <v>1976</v>
      </c>
      <c r="R875" s="1" t="s">
        <v>64</v>
      </c>
      <c r="S875" s="1" t="s">
        <v>65</v>
      </c>
      <c r="T875" s="1" t="s">
        <v>65</v>
      </c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1" t="s">
        <v>52</v>
      </c>
      <c r="AS875" s="1" t="s">
        <v>52</v>
      </c>
      <c r="AT875" s="2"/>
      <c r="AU875" s="1" t="s">
        <v>2004</v>
      </c>
      <c r="AV875" s="2">
        <v>669</v>
      </c>
    </row>
    <row r="876" spans="1:48" ht="30" customHeight="1">
      <c r="A876" s="15" t="s">
        <v>1977</v>
      </c>
      <c r="B876" s="15" t="s">
        <v>2005</v>
      </c>
      <c r="C876" s="15" t="s">
        <v>1961</v>
      </c>
      <c r="D876" s="13">
        <v>9</v>
      </c>
      <c r="E876" s="14">
        <v>0</v>
      </c>
      <c r="F876" s="14">
        <f t="shared" si="102"/>
        <v>0</v>
      </c>
      <c r="G876" s="14">
        <v>0</v>
      </c>
      <c r="H876" s="14">
        <f t="shared" si="103"/>
        <v>0</v>
      </c>
      <c r="I876" s="14">
        <v>0</v>
      </c>
      <c r="J876" s="14">
        <f t="shared" si="104"/>
        <v>0</v>
      </c>
      <c r="K876" s="14">
        <f t="shared" si="105"/>
        <v>0</v>
      </c>
      <c r="L876" s="14">
        <f t="shared" si="106"/>
        <v>0</v>
      </c>
      <c r="M876" s="15" t="s">
        <v>2006</v>
      </c>
      <c r="N876" s="1" t="s">
        <v>2007</v>
      </c>
      <c r="O876" s="1" t="s">
        <v>52</v>
      </c>
      <c r="P876" s="1" t="s">
        <v>52</v>
      </c>
      <c r="Q876" s="1" t="s">
        <v>1976</v>
      </c>
      <c r="R876" s="1" t="s">
        <v>64</v>
      </c>
      <c r="S876" s="1" t="s">
        <v>65</v>
      </c>
      <c r="T876" s="1" t="s">
        <v>65</v>
      </c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1" t="s">
        <v>52</v>
      </c>
      <c r="AS876" s="1" t="s">
        <v>52</v>
      </c>
      <c r="AT876" s="2"/>
      <c r="AU876" s="1" t="s">
        <v>2008</v>
      </c>
      <c r="AV876" s="2">
        <v>670</v>
      </c>
    </row>
    <row r="877" spans="1:48" ht="30" customHeight="1">
      <c r="A877" s="15" t="s">
        <v>1977</v>
      </c>
      <c r="B877" s="15" t="s">
        <v>2009</v>
      </c>
      <c r="C877" s="15" t="s">
        <v>1961</v>
      </c>
      <c r="D877" s="13">
        <v>9</v>
      </c>
      <c r="E877" s="14">
        <v>0</v>
      </c>
      <c r="F877" s="14">
        <f t="shared" si="102"/>
        <v>0</v>
      </c>
      <c r="G877" s="14">
        <v>0</v>
      </c>
      <c r="H877" s="14">
        <f t="shared" si="103"/>
        <v>0</v>
      </c>
      <c r="I877" s="14">
        <v>0</v>
      </c>
      <c r="J877" s="14">
        <f t="shared" si="104"/>
        <v>0</v>
      </c>
      <c r="K877" s="14">
        <f t="shared" si="105"/>
        <v>0</v>
      </c>
      <c r="L877" s="14">
        <f t="shared" si="106"/>
        <v>0</v>
      </c>
      <c r="M877" s="15" t="s">
        <v>2010</v>
      </c>
      <c r="N877" s="1" t="s">
        <v>2011</v>
      </c>
      <c r="O877" s="1" t="s">
        <v>52</v>
      </c>
      <c r="P877" s="1" t="s">
        <v>52</v>
      </c>
      <c r="Q877" s="1" t="s">
        <v>1976</v>
      </c>
      <c r="R877" s="1" t="s">
        <v>64</v>
      </c>
      <c r="S877" s="1" t="s">
        <v>65</v>
      </c>
      <c r="T877" s="1" t="s">
        <v>65</v>
      </c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1" t="s">
        <v>52</v>
      </c>
      <c r="AS877" s="1" t="s">
        <v>52</v>
      </c>
      <c r="AT877" s="2"/>
      <c r="AU877" s="1" t="s">
        <v>2012</v>
      </c>
      <c r="AV877" s="2">
        <v>671</v>
      </c>
    </row>
    <row r="878" spans="1:48" ht="30" customHeight="1">
      <c r="A878" s="15" t="s">
        <v>1977</v>
      </c>
      <c r="B878" s="15" t="s">
        <v>2013</v>
      </c>
      <c r="C878" s="15" t="s">
        <v>1961</v>
      </c>
      <c r="D878" s="13">
        <v>9</v>
      </c>
      <c r="E878" s="14">
        <v>0</v>
      </c>
      <c r="F878" s="14">
        <f t="shared" si="102"/>
        <v>0</v>
      </c>
      <c r="G878" s="14">
        <v>0</v>
      </c>
      <c r="H878" s="14">
        <f t="shared" si="103"/>
        <v>0</v>
      </c>
      <c r="I878" s="14">
        <v>0</v>
      </c>
      <c r="J878" s="14">
        <f t="shared" si="104"/>
        <v>0</v>
      </c>
      <c r="K878" s="14">
        <f t="shared" si="105"/>
        <v>0</v>
      </c>
      <c r="L878" s="14">
        <f t="shared" si="106"/>
        <v>0</v>
      </c>
      <c r="M878" s="15" t="s">
        <v>2014</v>
      </c>
      <c r="N878" s="1" t="s">
        <v>2015</v>
      </c>
      <c r="O878" s="1" t="s">
        <v>52</v>
      </c>
      <c r="P878" s="1" t="s">
        <v>52</v>
      </c>
      <c r="Q878" s="1" t="s">
        <v>1976</v>
      </c>
      <c r="R878" s="1" t="s">
        <v>64</v>
      </c>
      <c r="S878" s="1" t="s">
        <v>65</v>
      </c>
      <c r="T878" s="1" t="s">
        <v>65</v>
      </c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1" t="s">
        <v>52</v>
      </c>
      <c r="AS878" s="1" t="s">
        <v>52</v>
      </c>
      <c r="AT878" s="2"/>
      <c r="AU878" s="1" t="s">
        <v>2016</v>
      </c>
      <c r="AV878" s="2">
        <v>672</v>
      </c>
    </row>
    <row r="879" spans="1:48" ht="30" customHeight="1">
      <c r="A879" s="15" t="s">
        <v>2017</v>
      </c>
      <c r="B879" s="15" t="s">
        <v>2018</v>
      </c>
      <c r="C879" s="15" t="s">
        <v>1961</v>
      </c>
      <c r="D879" s="13">
        <v>1</v>
      </c>
      <c r="E879" s="14">
        <v>0</v>
      </c>
      <c r="F879" s="14">
        <f t="shared" si="102"/>
        <v>0</v>
      </c>
      <c r="G879" s="14">
        <v>0</v>
      </c>
      <c r="H879" s="14">
        <f t="shared" si="103"/>
        <v>0</v>
      </c>
      <c r="I879" s="14">
        <v>0</v>
      </c>
      <c r="J879" s="14">
        <f t="shared" si="104"/>
        <v>0</v>
      </c>
      <c r="K879" s="14">
        <f t="shared" si="105"/>
        <v>0</v>
      </c>
      <c r="L879" s="14">
        <f t="shared" si="106"/>
        <v>0</v>
      </c>
      <c r="M879" s="15" t="s">
        <v>2019</v>
      </c>
      <c r="N879" s="1" t="s">
        <v>2020</v>
      </c>
      <c r="O879" s="1" t="s">
        <v>52</v>
      </c>
      <c r="P879" s="1" t="s">
        <v>52</v>
      </c>
      <c r="Q879" s="1" t="s">
        <v>1976</v>
      </c>
      <c r="R879" s="1" t="s">
        <v>64</v>
      </c>
      <c r="S879" s="1" t="s">
        <v>65</v>
      </c>
      <c r="T879" s="1" t="s">
        <v>65</v>
      </c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1" t="s">
        <v>52</v>
      </c>
      <c r="AS879" s="1" t="s">
        <v>52</v>
      </c>
      <c r="AT879" s="2"/>
      <c r="AU879" s="1" t="s">
        <v>2021</v>
      </c>
      <c r="AV879" s="2">
        <v>673</v>
      </c>
    </row>
    <row r="880" spans="1:48" ht="30" customHeight="1">
      <c r="A880" s="15" t="s">
        <v>2022</v>
      </c>
      <c r="B880" s="15" t="s">
        <v>2023</v>
      </c>
      <c r="C880" s="15" t="s">
        <v>1961</v>
      </c>
      <c r="D880" s="13">
        <v>2</v>
      </c>
      <c r="E880" s="14">
        <v>0</v>
      </c>
      <c r="F880" s="14">
        <f t="shared" si="102"/>
        <v>0</v>
      </c>
      <c r="G880" s="14">
        <v>0</v>
      </c>
      <c r="H880" s="14">
        <f t="shared" si="103"/>
        <v>0</v>
      </c>
      <c r="I880" s="14">
        <v>0</v>
      </c>
      <c r="J880" s="14">
        <f t="shared" si="104"/>
        <v>0</v>
      </c>
      <c r="K880" s="14">
        <f t="shared" si="105"/>
        <v>0</v>
      </c>
      <c r="L880" s="14">
        <f t="shared" si="106"/>
        <v>0</v>
      </c>
      <c r="M880" s="15" t="s">
        <v>2024</v>
      </c>
      <c r="N880" s="1" t="s">
        <v>2025</v>
      </c>
      <c r="O880" s="1" t="s">
        <v>52</v>
      </c>
      <c r="P880" s="1" t="s">
        <v>52</v>
      </c>
      <c r="Q880" s="1" t="s">
        <v>1976</v>
      </c>
      <c r="R880" s="1" t="s">
        <v>64</v>
      </c>
      <c r="S880" s="1" t="s">
        <v>65</v>
      </c>
      <c r="T880" s="1" t="s">
        <v>65</v>
      </c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1" t="s">
        <v>52</v>
      </c>
      <c r="AS880" s="1" t="s">
        <v>52</v>
      </c>
      <c r="AT880" s="2"/>
      <c r="AU880" s="1" t="s">
        <v>2026</v>
      </c>
      <c r="AV880" s="2">
        <v>674</v>
      </c>
    </row>
    <row r="881" spans="1:48" ht="30" customHeight="1">
      <c r="A881" s="15" t="s">
        <v>2022</v>
      </c>
      <c r="B881" s="15" t="s">
        <v>2027</v>
      </c>
      <c r="C881" s="15" t="s">
        <v>1961</v>
      </c>
      <c r="D881" s="13">
        <v>2</v>
      </c>
      <c r="E881" s="14">
        <v>0</v>
      </c>
      <c r="F881" s="14">
        <f t="shared" si="102"/>
        <v>0</v>
      </c>
      <c r="G881" s="14">
        <v>0</v>
      </c>
      <c r="H881" s="14">
        <f t="shared" si="103"/>
        <v>0</v>
      </c>
      <c r="I881" s="14">
        <v>0</v>
      </c>
      <c r="J881" s="14">
        <f t="shared" si="104"/>
        <v>0</v>
      </c>
      <c r="K881" s="14">
        <f t="shared" si="105"/>
        <v>0</v>
      </c>
      <c r="L881" s="14">
        <f t="shared" si="106"/>
        <v>0</v>
      </c>
      <c r="M881" s="15" t="s">
        <v>2028</v>
      </c>
      <c r="N881" s="1" t="s">
        <v>2029</v>
      </c>
      <c r="O881" s="1" t="s">
        <v>52</v>
      </c>
      <c r="P881" s="1" t="s">
        <v>52</v>
      </c>
      <c r="Q881" s="1" t="s">
        <v>1976</v>
      </c>
      <c r="R881" s="1" t="s">
        <v>64</v>
      </c>
      <c r="S881" s="1" t="s">
        <v>65</v>
      </c>
      <c r="T881" s="1" t="s">
        <v>65</v>
      </c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1" t="s">
        <v>52</v>
      </c>
      <c r="AS881" s="1" t="s">
        <v>52</v>
      </c>
      <c r="AT881" s="2"/>
      <c r="AU881" s="1" t="s">
        <v>2030</v>
      </c>
      <c r="AV881" s="2">
        <v>675</v>
      </c>
    </row>
    <row r="882" spans="1:48" ht="30" customHeight="1">
      <c r="A882" s="15" t="s">
        <v>2022</v>
      </c>
      <c r="B882" s="15" t="s">
        <v>2031</v>
      </c>
      <c r="C882" s="15" t="s">
        <v>1961</v>
      </c>
      <c r="D882" s="13">
        <v>2</v>
      </c>
      <c r="E882" s="14">
        <v>0</v>
      </c>
      <c r="F882" s="14">
        <f t="shared" si="102"/>
        <v>0</v>
      </c>
      <c r="G882" s="14">
        <v>0</v>
      </c>
      <c r="H882" s="14">
        <f t="shared" si="103"/>
        <v>0</v>
      </c>
      <c r="I882" s="14">
        <v>0</v>
      </c>
      <c r="J882" s="14">
        <f t="shared" si="104"/>
        <v>0</v>
      </c>
      <c r="K882" s="14">
        <f t="shared" si="105"/>
        <v>0</v>
      </c>
      <c r="L882" s="14">
        <f t="shared" si="106"/>
        <v>0</v>
      </c>
      <c r="M882" s="15" t="s">
        <v>2032</v>
      </c>
      <c r="N882" s="1" t="s">
        <v>2033</v>
      </c>
      <c r="O882" s="1" t="s">
        <v>52</v>
      </c>
      <c r="P882" s="1" t="s">
        <v>52</v>
      </c>
      <c r="Q882" s="1" t="s">
        <v>1976</v>
      </c>
      <c r="R882" s="1" t="s">
        <v>64</v>
      </c>
      <c r="S882" s="1" t="s">
        <v>65</v>
      </c>
      <c r="T882" s="1" t="s">
        <v>65</v>
      </c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1" t="s">
        <v>52</v>
      </c>
      <c r="AS882" s="1" t="s">
        <v>52</v>
      </c>
      <c r="AT882" s="2"/>
      <c r="AU882" s="1" t="s">
        <v>2034</v>
      </c>
      <c r="AV882" s="2">
        <v>676</v>
      </c>
    </row>
    <row r="883" spans="1:48" ht="30" customHeight="1">
      <c r="A883" s="15" t="s">
        <v>2022</v>
      </c>
      <c r="B883" s="15" t="s">
        <v>2035</v>
      </c>
      <c r="C883" s="15" t="s">
        <v>1961</v>
      </c>
      <c r="D883" s="13">
        <v>2</v>
      </c>
      <c r="E883" s="14">
        <v>0</v>
      </c>
      <c r="F883" s="14">
        <f t="shared" si="102"/>
        <v>0</v>
      </c>
      <c r="G883" s="14">
        <v>0</v>
      </c>
      <c r="H883" s="14">
        <f t="shared" si="103"/>
        <v>0</v>
      </c>
      <c r="I883" s="14">
        <v>0</v>
      </c>
      <c r="J883" s="14">
        <f t="shared" si="104"/>
        <v>0</v>
      </c>
      <c r="K883" s="14">
        <f t="shared" si="105"/>
        <v>0</v>
      </c>
      <c r="L883" s="14">
        <f t="shared" si="106"/>
        <v>0</v>
      </c>
      <c r="M883" s="15" t="s">
        <v>2036</v>
      </c>
      <c r="N883" s="1" t="s">
        <v>2037</v>
      </c>
      <c r="O883" s="1" t="s">
        <v>52</v>
      </c>
      <c r="P883" s="1" t="s">
        <v>52</v>
      </c>
      <c r="Q883" s="1" t="s">
        <v>1976</v>
      </c>
      <c r="R883" s="1" t="s">
        <v>64</v>
      </c>
      <c r="S883" s="1" t="s">
        <v>65</v>
      </c>
      <c r="T883" s="1" t="s">
        <v>65</v>
      </c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1" t="s">
        <v>52</v>
      </c>
      <c r="AS883" s="1" t="s">
        <v>52</v>
      </c>
      <c r="AT883" s="2"/>
      <c r="AU883" s="1" t="s">
        <v>2038</v>
      </c>
      <c r="AV883" s="2">
        <v>677</v>
      </c>
    </row>
    <row r="884" spans="1:48" ht="30" customHeight="1">
      <c r="A884" s="15" t="s">
        <v>2022</v>
      </c>
      <c r="B884" s="15" t="s">
        <v>2039</v>
      </c>
      <c r="C884" s="15" t="s">
        <v>1961</v>
      </c>
      <c r="D884" s="13">
        <v>2</v>
      </c>
      <c r="E884" s="14">
        <v>0</v>
      </c>
      <c r="F884" s="14">
        <f t="shared" si="102"/>
        <v>0</v>
      </c>
      <c r="G884" s="14">
        <v>0</v>
      </c>
      <c r="H884" s="14">
        <f t="shared" si="103"/>
        <v>0</v>
      </c>
      <c r="I884" s="14">
        <v>0</v>
      </c>
      <c r="J884" s="14">
        <f t="shared" si="104"/>
        <v>0</v>
      </c>
      <c r="K884" s="14">
        <f t="shared" si="105"/>
        <v>0</v>
      </c>
      <c r="L884" s="14">
        <f t="shared" si="106"/>
        <v>0</v>
      </c>
      <c r="M884" s="15" t="s">
        <v>2040</v>
      </c>
      <c r="N884" s="1" t="s">
        <v>2041</v>
      </c>
      <c r="O884" s="1" t="s">
        <v>52</v>
      </c>
      <c r="P884" s="1" t="s">
        <v>52</v>
      </c>
      <c r="Q884" s="1" t="s">
        <v>1976</v>
      </c>
      <c r="R884" s="1" t="s">
        <v>64</v>
      </c>
      <c r="S884" s="1" t="s">
        <v>65</v>
      </c>
      <c r="T884" s="1" t="s">
        <v>65</v>
      </c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1" t="s">
        <v>52</v>
      </c>
      <c r="AS884" s="1" t="s">
        <v>52</v>
      </c>
      <c r="AT884" s="2"/>
      <c r="AU884" s="1" t="s">
        <v>2042</v>
      </c>
      <c r="AV884" s="2">
        <v>678</v>
      </c>
    </row>
    <row r="885" spans="1:48" ht="30" customHeight="1">
      <c r="A885" s="15" t="s">
        <v>2022</v>
      </c>
      <c r="B885" s="15" t="s">
        <v>2043</v>
      </c>
      <c r="C885" s="15" t="s">
        <v>1961</v>
      </c>
      <c r="D885" s="13">
        <v>2</v>
      </c>
      <c r="E885" s="14">
        <v>0</v>
      </c>
      <c r="F885" s="14">
        <f t="shared" si="102"/>
        <v>0</v>
      </c>
      <c r="G885" s="14">
        <v>0</v>
      </c>
      <c r="H885" s="14">
        <f t="shared" si="103"/>
        <v>0</v>
      </c>
      <c r="I885" s="14">
        <v>0</v>
      </c>
      <c r="J885" s="14">
        <f t="shared" si="104"/>
        <v>0</v>
      </c>
      <c r="K885" s="14">
        <f t="shared" si="105"/>
        <v>0</v>
      </c>
      <c r="L885" s="14">
        <f t="shared" si="106"/>
        <v>0</v>
      </c>
      <c r="M885" s="15" t="s">
        <v>2044</v>
      </c>
      <c r="N885" s="1" t="s">
        <v>2045</v>
      </c>
      <c r="O885" s="1" t="s">
        <v>52</v>
      </c>
      <c r="P885" s="1" t="s">
        <v>52</v>
      </c>
      <c r="Q885" s="1" t="s">
        <v>1976</v>
      </c>
      <c r="R885" s="1" t="s">
        <v>64</v>
      </c>
      <c r="S885" s="1" t="s">
        <v>65</v>
      </c>
      <c r="T885" s="1" t="s">
        <v>65</v>
      </c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1" t="s">
        <v>52</v>
      </c>
      <c r="AS885" s="1" t="s">
        <v>52</v>
      </c>
      <c r="AT885" s="2"/>
      <c r="AU885" s="1" t="s">
        <v>2046</v>
      </c>
      <c r="AV885" s="2">
        <v>679</v>
      </c>
    </row>
    <row r="886" spans="1:48" ht="30" customHeight="1">
      <c r="A886" s="15" t="s">
        <v>489</v>
      </c>
      <c r="B886" s="15" t="s">
        <v>2047</v>
      </c>
      <c r="C886" s="15" t="s">
        <v>1961</v>
      </c>
      <c r="D886" s="13">
        <v>1</v>
      </c>
      <c r="E886" s="14">
        <v>0</v>
      </c>
      <c r="F886" s="14">
        <f t="shared" si="102"/>
        <v>0</v>
      </c>
      <c r="G886" s="14">
        <v>0</v>
      </c>
      <c r="H886" s="14">
        <f t="shared" si="103"/>
        <v>0</v>
      </c>
      <c r="I886" s="14">
        <v>0</v>
      </c>
      <c r="J886" s="14">
        <f t="shared" si="104"/>
        <v>0</v>
      </c>
      <c r="K886" s="14">
        <f t="shared" si="105"/>
        <v>0</v>
      </c>
      <c r="L886" s="14">
        <f t="shared" si="106"/>
        <v>0</v>
      </c>
      <c r="M886" s="15" t="s">
        <v>2048</v>
      </c>
      <c r="N886" s="1" t="s">
        <v>2049</v>
      </c>
      <c r="O886" s="1" t="s">
        <v>52</v>
      </c>
      <c r="P886" s="1" t="s">
        <v>52</v>
      </c>
      <c r="Q886" s="1" t="s">
        <v>1976</v>
      </c>
      <c r="R886" s="1" t="s">
        <v>64</v>
      </c>
      <c r="S886" s="1" t="s">
        <v>65</v>
      </c>
      <c r="T886" s="1" t="s">
        <v>65</v>
      </c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1" t="s">
        <v>52</v>
      </c>
      <c r="AS886" s="1" t="s">
        <v>52</v>
      </c>
      <c r="AT886" s="2"/>
      <c r="AU886" s="1" t="s">
        <v>2050</v>
      </c>
      <c r="AV886" s="2">
        <v>680</v>
      </c>
    </row>
    <row r="887" spans="1:48" ht="30" customHeight="1">
      <c r="A887" s="15" t="s">
        <v>489</v>
      </c>
      <c r="B887" s="15" t="s">
        <v>2051</v>
      </c>
      <c r="C887" s="15" t="s">
        <v>1961</v>
      </c>
      <c r="D887" s="13">
        <v>1</v>
      </c>
      <c r="E887" s="14">
        <v>0</v>
      </c>
      <c r="F887" s="14">
        <f t="shared" si="102"/>
        <v>0</v>
      </c>
      <c r="G887" s="14">
        <v>0</v>
      </c>
      <c r="H887" s="14">
        <f t="shared" si="103"/>
        <v>0</v>
      </c>
      <c r="I887" s="14">
        <v>0</v>
      </c>
      <c r="J887" s="14">
        <f t="shared" si="104"/>
        <v>0</v>
      </c>
      <c r="K887" s="14">
        <f t="shared" si="105"/>
        <v>0</v>
      </c>
      <c r="L887" s="14">
        <f t="shared" si="106"/>
        <v>0</v>
      </c>
      <c r="M887" s="15" t="s">
        <v>2052</v>
      </c>
      <c r="N887" s="1" t="s">
        <v>2053</v>
      </c>
      <c r="O887" s="1" t="s">
        <v>52</v>
      </c>
      <c r="P887" s="1" t="s">
        <v>52</v>
      </c>
      <c r="Q887" s="1" t="s">
        <v>1976</v>
      </c>
      <c r="R887" s="1" t="s">
        <v>64</v>
      </c>
      <c r="S887" s="1" t="s">
        <v>65</v>
      </c>
      <c r="T887" s="1" t="s">
        <v>65</v>
      </c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1" t="s">
        <v>52</v>
      </c>
      <c r="AS887" s="1" t="s">
        <v>52</v>
      </c>
      <c r="AT887" s="2"/>
      <c r="AU887" s="1" t="s">
        <v>2054</v>
      </c>
      <c r="AV887" s="2">
        <v>681</v>
      </c>
    </row>
    <row r="888" spans="1:48" ht="30" customHeight="1">
      <c r="A888" s="15" t="s">
        <v>489</v>
      </c>
      <c r="B888" s="15" t="s">
        <v>2055</v>
      </c>
      <c r="C888" s="15" t="s">
        <v>1961</v>
      </c>
      <c r="D888" s="13">
        <v>1</v>
      </c>
      <c r="E888" s="14">
        <v>0</v>
      </c>
      <c r="F888" s="14">
        <f t="shared" si="102"/>
        <v>0</v>
      </c>
      <c r="G888" s="14">
        <v>0</v>
      </c>
      <c r="H888" s="14">
        <f t="shared" si="103"/>
        <v>0</v>
      </c>
      <c r="I888" s="14">
        <v>0</v>
      </c>
      <c r="J888" s="14">
        <f t="shared" si="104"/>
        <v>0</v>
      </c>
      <c r="K888" s="14">
        <f t="shared" si="105"/>
        <v>0</v>
      </c>
      <c r="L888" s="14">
        <f t="shared" si="106"/>
        <v>0</v>
      </c>
      <c r="M888" s="15" t="s">
        <v>2056</v>
      </c>
      <c r="N888" s="1" t="s">
        <v>2057</v>
      </c>
      <c r="O888" s="1" t="s">
        <v>52</v>
      </c>
      <c r="P888" s="1" t="s">
        <v>52</v>
      </c>
      <c r="Q888" s="1" t="s">
        <v>1976</v>
      </c>
      <c r="R888" s="1" t="s">
        <v>64</v>
      </c>
      <c r="S888" s="1" t="s">
        <v>65</v>
      </c>
      <c r="T888" s="1" t="s">
        <v>65</v>
      </c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1" t="s">
        <v>52</v>
      </c>
      <c r="AS888" s="1" t="s">
        <v>52</v>
      </c>
      <c r="AT888" s="2"/>
      <c r="AU888" s="1" t="s">
        <v>2058</v>
      </c>
      <c r="AV888" s="2">
        <v>682</v>
      </c>
    </row>
    <row r="889" spans="1:48" ht="30" customHeight="1">
      <c r="A889" s="15" t="s">
        <v>489</v>
      </c>
      <c r="B889" s="15" t="s">
        <v>2059</v>
      </c>
      <c r="C889" s="15" t="s">
        <v>1961</v>
      </c>
      <c r="D889" s="13">
        <v>1</v>
      </c>
      <c r="E889" s="14">
        <v>0</v>
      </c>
      <c r="F889" s="14">
        <f t="shared" si="102"/>
        <v>0</v>
      </c>
      <c r="G889" s="14">
        <v>0</v>
      </c>
      <c r="H889" s="14">
        <f t="shared" si="103"/>
        <v>0</v>
      </c>
      <c r="I889" s="14">
        <v>0</v>
      </c>
      <c r="J889" s="14">
        <f t="shared" si="104"/>
        <v>0</v>
      </c>
      <c r="K889" s="14">
        <f t="shared" si="105"/>
        <v>0</v>
      </c>
      <c r="L889" s="14">
        <f t="shared" si="106"/>
        <v>0</v>
      </c>
      <c r="M889" s="15" t="s">
        <v>2060</v>
      </c>
      <c r="N889" s="1" t="s">
        <v>2061</v>
      </c>
      <c r="O889" s="1" t="s">
        <v>52</v>
      </c>
      <c r="P889" s="1" t="s">
        <v>52</v>
      </c>
      <c r="Q889" s="1" t="s">
        <v>1976</v>
      </c>
      <c r="R889" s="1" t="s">
        <v>64</v>
      </c>
      <c r="S889" s="1" t="s">
        <v>65</v>
      </c>
      <c r="T889" s="1" t="s">
        <v>65</v>
      </c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1" t="s">
        <v>52</v>
      </c>
      <c r="AS889" s="1" t="s">
        <v>52</v>
      </c>
      <c r="AT889" s="2"/>
      <c r="AU889" s="1" t="s">
        <v>2062</v>
      </c>
      <c r="AV889" s="2">
        <v>683</v>
      </c>
    </row>
    <row r="890" spans="1:48" ht="30" customHeight="1">
      <c r="A890" s="15" t="s">
        <v>489</v>
      </c>
      <c r="B890" s="15" t="s">
        <v>2063</v>
      </c>
      <c r="C890" s="15" t="s">
        <v>1961</v>
      </c>
      <c r="D890" s="13">
        <v>1</v>
      </c>
      <c r="E890" s="14">
        <v>0</v>
      </c>
      <c r="F890" s="14">
        <f t="shared" si="102"/>
        <v>0</v>
      </c>
      <c r="G890" s="14">
        <v>0</v>
      </c>
      <c r="H890" s="14">
        <f t="shared" si="103"/>
        <v>0</v>
      </c>
      <c r="I890" s="14">
        <v>0</v>
      </c>
      <c r="J890" s="14">
        <f t="shared" si="104"/>
        <v>0</v>
      </c>
      <c r="K890" s="14">
        <f t="shared" si="105"/>
        <v>0</v>
      </c>
      <c r="L890" s="14">
        <f t="shared" si="106"/>
        <v>0</v>
      </c>
      <c r="M890" s="15" t="s">
        <v>2064</v>
      </c>
      <c r="N890" s="1" t="s">
        <v>2065</v>
      </c>
      <c r="O890" s="1" t="s">
        <v>52</v>
      </c>
      <c r="P890" s="1" t="s">
        <v>52</v>
      </c>
      <c r="Q890" s="1" t="s">
        <v>1976</v>
      </c>
      <c r="R890" s="1" t="s">
        <v>64</v>
      </c>
      <c r="S890" s="1" t="s">
        <v>65</v>
      </c>
      <c r="T890" s="1" t="s">
        <v>65</v>
      </c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1" t="s">
        <v>52</v>
      </c>
      <c r="AS890" s="1" t="s">
        <v>52</v>
      </c>
      <c r="AT890" s="2"/>
      <c r="AU890" s="1" t="s">
        <v>2066</v>
      </c>
      <c r="AV890" s="2">
        <v>684</v>
      </c>
    </row>
    <row r="891" spans="1:48" ht="30" customHeight="1">
      <c r="A891" s="15" t="s">
        <v>2067</v>
      </c>
      <c r="B891" s="15" t="s">
        <v>2047</v>
      </c>
      <c r="C891" s="15" t="s">
        <v>1961</v>
      </c>
      <c r="D891" s="13">
        <v>1</v>
      </c>
      <c r="E891" s="14">
        <v>0</v>
      </c>
      <c r="F891" s="14">
        <f t="shared" si="102"/>
        <v>0</v>
      </c>
      <c r="G891" s="14">
        <v>0</v>
      </c>
      <c r="H891" s="14">
        <f t="shared" si="103"/>
        <v>0</v>
      </c>
      <c r="I891" s="14">
        <v>0</v>
      </c>
      <c r="J891" s="14">
        <f t="shared" si="104"/>
        <v>0</v>
      </c>
      <c r="K891" s="14">
        <f t="shared" si="105"/>
        <v>0</v>
      </c>
      <c r="L891" s="14">
        <f t="shared" si="106"/>
        <v>0</v>
      </c>
      <c r="M891" s="15" t="s">
        <v>2068</v>
      </c>
      <c r="N891" s="1" t="s">
        <v>2069</v>
      </c>
      <c r="O891" s="1" t="s">
        <v>52</v>
      </c>
      <c r="P891" s="1" t="s">
        <v>52</v>
      </c>
      <c r="Q891" s="1" t="s">
        <v>1976</v>
      </c>
      <c r="R891" s="1" t="s">
        <v>64</v>
      </c>
      <c r="S891" s="1" t="s">
        <v>65</v>
      </c>
      <c r="T891" s="1" t="s">
        <v>65</v>
      </c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1" t="s">
        <v>52</v>
      </c>
      <c r="AS891" s="1" t="s">
        <v>52</v>
      </c>
      <c r="AT891" s="2"/>
      <c r="AU891" s="1" t="s">
        <v>2070</v>
      </c>
      <c r="AV891" s="2">
        <v>685</v>
      </c>
    </row>
    <row r="892" spans="1:48" ht="30" customHeight="1">
      <c r="A892" s="15" t="s">
        <v>2067</v>
      </c>
      <c r="B892" s="15" t="s">
        <v>2051</v>
      </c>
      <c r="C892" s="15" t="s">
        <v>1961</v>
      </c>
      <c r="D892" s="13">
        <v>1</v>
      </c>
      <c r="E892" s="14">
        <v>0</v>
      </c>
      <c r="F892" s="14">
        <f t="shared" si="102"/>
        <v>0</v>
      </c>
      <c r="G892" s="14">
        <v>0</v>
      </c>
      <c r="H892" s="14">
        <f t="shared" si="103"/>
        <v>0</v>
      </c>
      <c r="I892" s="14">
        <v>0</v>
      </c>
      <c r="J892" s="14">
        <f t="shared" si="104"/>
        <v>0</v>
      </c>
      <c r="K892" s="14">
        <f t="shared" si="105"/>
        <v>0</v>
      </c>
      <c r="L892" s="14">
        <f t="shared" si="106"/>
        <v>0</v>
      </c>
      <c r="M892" s="15" t="s">
        <v>2071</v>
      </c>
      <c r="N892" s="1" t="s">
        <v>2072</v>
      </c>
      <c r="O892" s="1" t="s">
        <v>52</v>
      </c>
      <c r="P892" s="1" t="s">
        <v>52</v>
      </c>
      <c r="Q892" s="1" t="s">
        <v>1976</v>
      </c>
      <c r="R892" s="1" t="s">
        <v>64</v>
      </c>
      <c r="S892" s="1" t="s">
        <v>65</v>
      </c>
      <c r="T892" s="1" t="s">
        <v>65</v>
      </c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1" t="s">
        <v>52</v>
      </c>
      <c r="AS892" s="1" t="s">
        <v>52</v>
      </c>
      <c r="AT892" s="2"/>
      <c r="AU892" s="1" t="s">
        <v>2073</v>
      </c>
      <c r="AV892" s="2">
        <v>686</v>
      </c>
    </row>
    <row r="893" spans="1:48" ht="30" customHeight="1">
      <c r="A893" s="15" t="s">
        <v>2067</v>
      </c>
      <c r="B893" s="15" t="s">
        <v>2063</v>
      </c>
      <c r="C893" s="15" t="s">
        <v>1961</v>
      </c>
      <c r="D893" s="13">
        <v>1</v>
      </c>
      <c r="E893" s="14">
        <v>0</v>
      </c>
      <c r="F893" s="14">
        <f t="shared" si="102"/>
        <v>0</v>
      </c>
      <c r="G893" s="14">
        <v>0</v>
      </c>
      <c r="H893" s="14">
        <f t="shared" si="103"/>
        <v>0</v>
      </c>
      <c r="I893" s="14">
        <v>0</v>
      </c>
      <c r="J893" s="14">
        <f t="shared" si="104"/>
        <v>0</v>
      </c>
      <c r="K893" s="14">
        <f t="shared" si="105"/>
        <v>0</v>
      </c>
      <c r="L893" s="14">
        <f t="shared" si="106"/>
        <v>0</v>
      </c>
      <c r="M893" s="15" t="s">
        <v>2074</v>
      </c>
      <c r="N893" s="1" t="s">
        <v>2075</v>
      </c>
      <c r="O893" s="1" t="s">
        <v>52</v>
      </c>
      <c r="P893" s="1" t="s">
        <v>52</v>
      </c>
      <c r="Q893" s="1" t="s">
        <v>1976</v>
      </c>
      <c r="R893" s="1" t="s">
        <v>64</v>
      </c>
      <c r="S893" s="1" t="s">
        <v>65</v>
      </c>
      <c r="T893" s="1" t="s">
        <v>65</v>
      </c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1" t="s">
        <v>52</v>
      </c>
      <c r="AS893" s="1" t="s">
        <v>52</v>
      </c>
      <c r="AT893" s="2"/>
      <c r="AU893" s="1" t="s">
        <v>2076</v>
      </c>
      <c r="AV893" s="2">
        <v>687</v>
      </c>
    </row>
    <row r="894" spans="1:48" ht="30" customHeight="1">
      <c r="A894" s="15" t="s">
        <v>2067</v>
      </c>
      <c r="B894" s="15" t="s">
        <v>2059</v>
      </c>
      <c r="C894" s="15" t="s">
        <v>1961</v>
      </c>
      <c r="D894" s="13">
        <v>1</v>
      </c>
      <c r="E894" s="14">
        <v>0</v>
      </c>
      <c r="F894" s="14">
        <f t="shared" si="102"/>
        <v>0</v>
      </c>
      <c r="G894" s="14">
        <v>0</v>
      </c>
      <c r="H894" s="14">
        <f t="shared" si="103"/>
        <v>0</v>
      </c>
      <c r="I894" s="14">
        <v>0</v>
      </c>
      <c r="J894" s="14">
        <f t="shared" si="104"/>
        <v>0</v>
      </c>
      <c r="K894" s="14">
        <f t="shared" si="105"/>
        <v>0</v>
      </c>
      <c r="L894" s="14">
        <f t="shared" si="106"/>
        <v>0</v>
      </c>
      <c r="M894" s="15" t="s">
        <v>2077</v>
      </c>
      <c r="N894" s="1" t="s">
        <v>2078</v>
      </c>
      <c r="O894" s="1" t="s">
        <v>52</v>
      </c>
      <c r="P894" s="1" t="s">
        <v>52</v>
      </c>
      <c r="Q894" s="1" t="s">
        <v>1976</v>
      </c>
      <c r="R894" s="1" t="s">
        <v>64</v>
      </c>
      <c r="S894" s="1" t="s">
        <v>65</v>
      </c>
      <c r="T894" s="1" t="s">
        <v>65</v>
      </c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1" t="s">
        <v>52</v>
      </c>
      <c r="AS894" s="1" t="s">
        <v>52</v>
      </c>
      <c r="AT894" s="2"/>
      <c r="AU894" s="1" t="s">
        <v>2079</v>
      </c>
      <c r="AV894" s="2">
        <v>688</v>
      </c>
    </row>
    <row r="895" spans="1:48" ht="30" customHeight="1">
      <c r="A895" s="15" t="s">
        <v>2080</v>
      </c>
      <c r="B895" s="15" t="s">
        <v>2081</v>
      </c>
      <c r="C895" s="15" t="s">
        <v>1961</v>
      </c>
      <c r="D895" s="13">
        <v>1</v>
      </c>
      <c r="E895" s="14">
        <v>0</v>
      </c>
      <c r="F895" s="14">
        <f t="shared" si="102"/>
        <v>0</v>
      </c>
      <c r="G895" s="14">
        <v>0</v>
      </c>
      <c r="H895" s="14">
        <f t="shared" si="103"/>
        <v>0</v>
      </c>
      <c r="I895" s="14">
        <v>0</v>
      </c>
      <c r="J895" s="14">
        <f t="shared" si="104"/>
        <v>0</v>
      </c>
      <c r="K895" s="14">
        <f t="shared" si="105"/>
        <v>0</v>
      </c>
      <c r="L895" s="14">
        <f t="shared" si="106"/>
        <v>0</v>
      </c>
      <c r="M895" s="15" t="s">
        <v>2082</v>
      </c>
      <c r="N895" s="1" t="s">
        <v>2083</v>
      </c>
      <c r="O895" s="1" t="s">
        <v>52</v>
      </c>
      <c r="P895" s="1" t="s">
        <v>52</v>
      </c>
      <c r="Q895" s="1" t="s">
        <v>1976</v>
      </c>
      <c r="R895" s="1" t="s">
        <v>64</v>
      </c>
      <c r="S895" s="1" t="s">
        <v>65</v>
      </c>
      <c r="T895" s="1" t="s">
        <v>65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1" t="s">
        <v>52</v>
      </c>
      <c r="AS895" s="1" t="s">
        <v>52</v>
      </c>
      <c r="AT895" s="2"/>
      <c r="AU895" s="1" t="s">
        <v>2084</v>
      </c>
      <c r="AV895" s="2">
        <v>689</v>
      </c>
    </row>
    <row r="896" spans="1:48" ht="30" customHeight="1">
      <c r="A896" s="15" t="s">
        <v>2080</v>
      </c>
      <c r="B896" s="15" t="s">
        <v>2085</v>
      </c>
      <c r="C896" s="15" t="s">
        <v>1961</v>
      </c>
      <c r="D896" s="13">
        <v>1</v>
      </c>
      <c r="E896" s="14">
        <v>0</v>
      </c>
      <c r="F896" s="14">
        <f t="shared" si="102"/>
        <v>0</v>
      </c>
      <c r="G896" s="14">
        <v>0</v>
      </c>
      <c r="H896" s="14">
        <f t="shared" si="103"/>
        <v>0</v>
      </c>
      <c r="I896" s="14">
        <v>0</v>
      </c>
      <c r="J896" s="14">
        <f t="shared" si="104"/>
        <v>0</v>
      </c>
      <c r="K896" s="14">
        <f t="shared" si="105"/>
        <v>0</v>
      </c>
      <c r="L896" s="14">
        <f t="shared" si="106"/>
        <v>0</v>
      </c>
      <c r="M896" s="15" t="s">
        <v>2086</v>
      </c>
      <c r="N896" s="1" t="s">
        <v>2087</v>
      </c>
      <c r="O896" s="1" t="s">
        <v>52</v>
      </c>
      <c r="P896" s="1" t="s">
        <v>52</v>
      </c>
      <c r="Q896" s="1" t="s">
        <v>1976</v>
      </c>
      <c r="R896" s="1" t="s">
        <v>64</v>
      </c>
      <c r="S896" s="1" t="s">
        <v>65</v>
      </c>
      <c r="T896" s="1" t="s">
        <v>65</v>
      </c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1" t="s">
        <v>52</v>
      </c>
      <c r="AS896" s="1" t="s">
        <v>52</v>
      </c>
      <c r="AT896" s="2"/>
      <c r="AU896" s="1" t="s">
        <v>2088</v>
      </c>
      <c r="AV896" s="2">
        <v>690</v>
      </c>
    </row>
    <row r="897" spans="1:48" ht="30" customHeight="1">
      <c r="A897" s="15" t="s">
        <v>2080</v>
      </c>
      <c r="B897" s="15" t="s">
        <v>2089</v>
      </c>
      <c r="C897" s="15" t="s">
        <v>1961</v>
      </c>
      <c r="D897" s="13">
        <v>1</v>
      </c>
      <c r="E897" s="14">
        <v>0</v>
      </c>
      <c r="F897" s="14">
        <f t="shared" si="102"/>
        <v>0</v>
      </c>
      <c r="G897" s="14">
        <v>0</v>
      </c>
      <c r="H897" s="14">
        <f t="shared" si="103"/>
        <v>0</v>
      </c>
      <c r="I897" s="14">
        <v>0</v>
      </c>
      <c r="J897" s="14">
        <f t="shared" si="104"/>
        <v>0</v>
      </c>
      <c r="K897" s="14">
        <f t="shared" si="105"/>
        <v>0</v>
      </c>
      <c r="L897" s="14">
        <f t="shared" si="106"/>
        <v>0</v>
      </c>
      <c r="M897" s="15" t="s">
        <v>2090</v>
      </c>
      <c r="N897" s="1" t="s">
        <v>2091</v>
      </c>
      <c r="O897" s="1" t="s">
        <v>52</v>
      </c>
      <c r="P897" s="1" t="s">
        <v>52</v>
      </c>
      <c r="Q897" s="1" t="s">
        <v>1976</v>
      </c>
      <c r="R897" s="1" t="s">
        <v>64</v>
      </c>
      <c r="S897" s="1" t="s">
        <v>65</v>
      </c>
      <c r="T897" s="1" t="s">
        <v>65</v>
      </c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1" t="s">
        <v>52</v>
      </c>
      <c r="AS897" s="1" t="s">
        <v>52</v>
      </c>
      <c r="AT897" s="2"/>
      <c r="AU897" s="1" t="s">
        <v>2092</v>
      </c>
      <c r="AV897" s="2">
        <v>691</v>
      </c>
    </row>
    <row r="898" spans="1:48" ht="30" customHeight="1">
      <c r="A898" s="15" t="s">
        <v>2080</v>
      </c>
      <c r="B898" s="15" t="s">
        <v>2093</v>
      </c>
      <c r="C898" s="15" t="s">
        <v>1961</v>
      </c>
      <c r="D898" s="13">
        <v>1</v>
      </c>
      <c r="E898" s="14">
        <v>0</v>
      </c>
      <c r="F898" s="14">
        <f t="shared" si="102"/>
        <v>0</v>
      </c>
      <c r="G898" s="14">
        <v>0</v>
      </c>
      <c r="H898" s="14">
        <f t="shared" si="103"/>
        <v>0</v>
      </c>
      <c r="I898" s="14">
        <v>0</v>
      </c>
      <c r="J898" s="14">
        <f t="shared" si="104"/>
        <v>0</v>
      </c>
      <c r="K898" s="14">
        <f t="shared" si="105"/>
        <v>0</v>
      </c>
      <c r="L898" s="14">
        <f t="shared" si="106"/>
        <v>0</v>
      </c>
      <c r="M898" s="15" t="s">
        <v>2094</v>
      </c>
      <c r="N898" s="1" t="s">
        <v>2095</v>
      </c>
      <c r="O898" s="1" t="s">
        <v>52</v>
      </c>
      <c r="P898" s="1" t="s">
        <v>52</v>
      </c>
      <c r="Q898" s="1" t="s">
        <v>1976</v>
      </c>
      <c r="R898" s="1" t="s">
        <v>64</v>
      </c>
      <c r="S898" s="1" t="s">
        <v>65</v>
      </c>
      <c r="T898" s="1" t="s">
        <v>65</v>
      </c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1" t="s">
        <v>52</v>
      </c>
      <c r="AS898" s="1" t="s">
        <v>52</v>
      </c>
      <c r="AT898" s="2"/>
      <c r="AU898" s="1" t="s">
        <v>2096</v>
      </c>
      <c r="AV898" s="2">
        <v>692</v>
      </c>
    </row>
    <row r="899" spans="1:48" ht="30" customHeight="1">
      <c r="A899" s="15" t="s">
        <v>2080</v>
      </c>
      <c r="B899" s="15" t="s">
        <v>2097</v>
      </c>
      <c r="C899" s="15" t="s">
        <v>1961</v>
      </c>
      <c r="D899" s="13">
        <v>1</v>
      </c>
      <c r="E899" s="14">
        <v>0</v>
      </c>
      <c r="F899" s="14">
        <f t="shared" si="102"/>
        <v>0</v>
      </c>
      <c r="G899" s="14">
        <v>0</v>
      </c>
      <c r="H899" s="14">
        <f t="shared" si="103"/>
        <v>0</v>
      </c>
      <c r="I899" s="14">
        <v>0</v>
      </c>
      <c r="J899" s="14">
        <f t="shared" si="104"/>
        <v>0</v>
      </c>
      <c r="K899" s="14">
        <f t="shared" si="105"/>
        <v>0</v>
      </c>
      <c r="L899" s="14">
        <f t="shared" si="106"/>
        <v>0</v>
      </c>
      <c r="M899" s="15" t="s">
        <v>2098</v>
      </c>
      <c r="N899" s="1" t="s">
        <v>2099</v>
      </c>
      <c r="O899" s="1" t="s">
        <v>52</v>
      </c>
      <c r="P899" s="1" t="s">
        <v>52</v>
      </c>
      <c r="Q899" s="1" t="s">
        <v>1976</v>
      </c>
      <c r="R899" s="1" t="s">
        <v>64</v>
      </c>
      <c r="S899" s="1" t="s">
        <v>65</v>
      </c>
      <c r="T899" s="1" t="s">
        <v>65</v>
      </c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1" t="s">
        <v>52</v>
      </c>
      <c r="AS899" s="1" t="s">
        <v>52</v>
      </c>
      <c r="AT899" s="2"/>
      <c r="AU899" s="1" t="s">
        <v>2100</v>
      </c>
      <c r="AV899" s="2">
        <v>693</v>
      </c>
    </row>
    <row r="900" spans="1:48" ht="30" customHeight="1">
      <c r="A900" s="15" t="s">
        <v>2080</v>
      </c>
      <c r="B900" s="15" t="s">
        <v>2059</v>
      </c>
      <c r="C900" s="15" t="s">
        <v>1961</v>
      </c>
      <c r="D900" s="13">
        <v>1</v>
      </c>
      <c r="E900" s="14">
        <v>0</v>
      </c>
      <c r="F900" s="14">
        <f t="shared" si="102"/>
        <v>0</v>
      </c>
      <c r="G900" s="14">
        <v>0</v>
      </c>
      <c r="H900" s="14">
        <f t="shared" si="103"/>
        <v>0</v>
      </c>
      <c r="I900" s="14">
        <v>0</v>
      </c>
      <c r="J900" s="14">
        <f t="shared" si="104"/>
        <v>0</v>
      </c>
      <c r="K900" s="14">
        <f t="shared" si="105"/>
        <v>0</v>
      </c>
      <c r="L900" s="14">
        <f t="shared" si="106"/>
        <v>0</v>
      </c>
      <c r="M900" s="15" t="s">
        <v>2101</v>
      </c>
      <c r="N900" s="1" t="s">
        <v>2102</v>
      </c>
      <c r="O900" s="1" t="s">
        <v>52</v>
      </c>
      <c r="P900" s="1" t="s">
        <v>52</v>
      </c>
      <c r="Q900" s="1" t="s">
        <v>1976</v>
      </c>
      <c r="R900" s="1" t="s">
        <v>64</v>
      </c>
      <c r="S900" s="1" t="s">
        <v>65</v>
      </c>
      <c r="T900" s="1" t="s">
        <v>65</v>
      </c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1" t="s">
        <v>52</v>
      </c>
      <c r="AS900" s="1" t="s">
        <v>52</v>
      </c>
      <c r="AT900" s="2"/>
      <c r="AU900" s="1" t="s">
        <v>2103</v>
      </c>
      <c r="AV900" s="2">
        <v>694</v>
      </c>
    </row>
    <row r="901" spans="1:48" ht="30" customHeight="1">
      <c r="A901" s="15" t="s">
        <v>2104</v>
      </c>
      <c r="B901" s="15" t="s">
        <v>2105</v>
      </c>
      <c r="C901" s="15" t="s">
        <v>1961</v>
      </c>
      <c r="D901" s="13">
        <v>1</v>
      </c>
      <c r="E901" s="14">
        <v>0</v>
      </c>
      <c r="F901" s="14">
        <f t="shared" ref="F901:F932" si="107">TRUNC(E901*D901, 0)</f>
        <v>0</v>
      </c>
      <c r="G901" s="14">
        <v>0</v>
      </c>
      <c r="H901" s="14">
        <f t="shared" ref="H901:H932" si="108">TRUNC(G901*D901, 0)</f>
        <v>0</v>
      </c>
      <c r="I901" s="14">
        <v>0</v>
      </c>
      <c r="J901" s="14">
        <f t="shared" ref="J901:J932" si="109">TRUNC(I901*D901, 0)</f>
        <v>0</v>
      </c>
      <c r="K901" s="14">
        <f t="shared" ref="K901:K932" si="110">TRUNC(E901+G901+I901, 0)</f>
        <v>0</v>
      </c>
      <c r="L901" s="14">
        <f t="shared" ref="L901:L932" si="111">TRUNC(F901+H901+J901, 0)</f>
        <v>0</v>
      </c>
      <c r="M901" s="15" t="s">
        <v>2106</v>
      </c>
      <c r="N901" s="1" t="s">
        <v>2107</v>
      </c>
      <c r="O901" s="1" t="s">
        <v>52</v>
      </c>
      <c r="P901" s="1" t="s">
        <v>52</v>
      </c>
      <c r="Q901" s="1" t="s">
        <v>1976</v>
      </c>
      <c r="R901" s="1" t="s">
        <v>64</v>
      </c>
      <c r="S901" s="1" t="s">
        <v>65</v>
      </c>
      <c r="T901" s="1" t="s">
        <v>65</v>
      </c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1" t="s">
        <v>52</v>
      </c>
      <c r="AS901" s="1" t="s">
        <v>52</v>
      </c>
      <c r="AT901" s="2"/>
      <c r="AU901" s="1" t="s">
        <v>2108</v>
      </c>
      <c r="AV901" s="2">
        <v>695</v>
      </c>
    </row>
    <row r="902" spans="1:48" ht="30" customHeight="1">
      <c r="A902" s="15" t="s">
        <v>2104</v>
      </c>
      <c r="B902" s="15" t="s">
        <v>2109</v>
      </c>
      <c r="C902" s="15" t="s">
        <v>1961</v>
      </c>
      <c r="D902" s="13">
        <v>1</v>
      </c>
      <c r="E902" s="14">
        <v>0</v>
      </c>
      <c r="F902" s="14">
        <f t="shared" si="107"/>
        <v>0</v>
      </c>
      <c r="G902" s="14">
        <v>0</v>
      </c>
      <c r="H902" s="14">
        <f t="shared" si="108"/>
        <v>0</v>
      </c>
      <c r="I902" s="14">
        <v>0</v>
      </c>
      <c r="J902" s="14">
        <f t="shared" si="109"/>
        <v>0</v>
      </c>
      <c r="K902" s="14">
        <f t="shared" si="110"/>
        <v>0</v>
      </c>
      <c r="L902" s="14">
        <f t="shared" si="111"/>
        <v>0</v>
      </c>
      <c r="M902" s="15" t="s">
        <v>2110</v>
      </c>
      <c r="N902" s="1" t="s">
        <v>2111</v>
      </c>
      <c r="O902" s="1" t="s">
        <v>52</v>
      </c>
      <c r="P902" s="1" t="s">
        <v>52</v>
      </c>
      <c r="Q902" s="1" t="s">
        <v>1976</v>
      </c>
      <c r="R902" s="1" t="s">
        <v>64</v>
      </c>
      <c r="S902" s="1" t="s">
        <v>65</v>
      </c>
      <c r="T902" s="1" t="s">
        <v>65</v>
      </c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1" t="s">
        <v>52</v>
      </c>
      <c r="AS902" s="1" t="s">
        <v>52</v>
      </c>
      <c r="AT902" s="2"/>
      <c r="AU902" s="1" t="s">
        <v>2112</v>
      </c>
      <c r="AV902" s="2">
        <v>696</v>
      </c>
    </row>
    <row r="903" spans="1:48" ht="30" customHeight="1">
      <c r="A903" s="15" t="s">
        <v>2104</v>
      </c>
      <c r="B903" s="15" t="s">
        <v>2113</v>
      </c>
      <c r="C903" s="15" t="s">
        <v>1961</v>
      </c>
      <c r="D903" s="13">
        <v>1</v>
      </c>
      <c r="E903" s="14">
        <v>0</v>
      </c>
      <c r="F903" s="14">
        <f t="shared" si="107"/>
        <v>0</v>
      </c>
      <c r="G903" s="14">
        <v>0</v>
      </c>
      <c r="H903" s="14">
        <f t="shared" si="108"/>
        <v>0</v>
      </c>
      <c r="I903" s="14">
        <v>0</v>
      </c>
      <c r="J903" s="14">
        <f t="shared" si="109"/>
        <v>0</v>
      </c>
      <c r="K903" s="14">
        <f t="shared" si="110"/>
        <v>0</v>
      </c>
      <c r="L903" s="14">
        <f t="shared" si="111"/>
        <v>0</v>
      </c>
      <c r="M903" s="15" t="s">
        <v>2114</v>
      </c>
      <c r="N903" s="1" t="s">
        <v>2115</v>
      </c>
      <c r="O903" s="1" t="s">
        <v>52</v>
      </c>
      <c r="P903" s="1" t="s">
        <v>52</v>
      </c>
      <c r="Q903" s="1" t="s">
        <v>1976</v>
      </c>
      <c r="R903" s="1" t="s">
        <v>64</v>
      </c>
      <c r="S903" s="1" t="s">
        <v>65</v>
      </c>
      <c r="T903" s="1" t="s">
        <v>65</v>
      </c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1" t="s">
        <v>52</v>
      </c>
      <c r="AS903" s="1" t="s">
        <v>52</v>
      </c>
      <c r="AT903" s="2"/>
      <c r="AU903" s="1" t="s">
        <v>2116</v>
      </c>
      <c r="AV903" s="2">
        <v>697</v>
      </c>
    </row>
    <row r="904" spans="1:48" ht="30" customHeight="1">
      <c r="A904" s="15" t="s">
        <v>2104</v>
      </c>
      <c r="B904" s="15" t="s">
        <v>2117</v>
      </c>
      <c r="C904" s="15" t="s">
        <v>1961</v>
      </c>
      <c r="D904" s="13">
        <v>1</v>
      </c>
      <c r="E904" s="14">
        <v>0</v>
      </c>
      <c r="F904" s="14">
        <f t="shared" si="107"/>
        <v>0</v>
      </c>
      <c r="G904" s="14">
        <v>0</v>
      </c>
      <c r="H904" s="14">
        <f t="shared" si="108"/>
        <v>0</v>
      </c>
      <c r="I904" s="14">
        <v>0</v>
      </c>
      <c r="J904" s="14">
        <f t="shared" si="109"/>
        <v>0</v>
      </c>
      <c r="K904" s="14">
        <f t="shared" si="110"/>
        <v>0</v>
      </c>
      <c r="L904" s="14">
        <f t="shared" si="111"/>
        <v>0</v>
      </c>
      <c r="M904" s="15" t="s">
        <v>2118</v>
      </c>
      <c r="N904" s="1" t="s">
        <v>2119</v>
      </c>
      <c r="O904" s="1" t="s">
        <v>52</v>
      </c>
      <c r="P904" s="1" t="s">
        <v>52</v>
      </c>
      <c r="Q904" s="1" t="s">
        <v>1976</v>
      </c>
      <c r="R904" s="1" t="s">
        <v>64</v>
      </c>
      <c r="S904" s="1" t="s">
        <v>65</v>
      </c>
      <c r="T904" s="1" t="s">
        <v>65</v>
      </c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1" t="s">
        <v>52</v>
      </c>
      <c r="AS904" s="1" t="s">
        <v>52</v>
      </c>
      <c r="AT904" s="2"/>
      <c r="AU904" s="1" t="s">
        <v>2120</v>
      </c>
      <c r="AV904" s="2">
        <v>698</v>
      </c>
    </row>
    <row r="905" spans="1:48" ht="30" customHeight="1">
      <c r="A905" s="15" t="s">
        <v>2104</v>
      </c>
      <c r="B905" s="15" t="s">
        <v>2121</v>
      </c>
      <c r="C905" s="15" t="s">
        <v>1961</v>
      </c>
      <c r="D905" s="13">
        <v>1</v>
      </c>
      <c r="E905" s="14">
        <v>0</v>
      </c>
      <c r="F905" s="14">
        <f t="shared" si="107"/>
        <v>0</v>
      </c>
      <c r="G905" s="14">
        <v>0</v>
      </c>
      <c r="H905" s="14">
        <f t="shared" si="108"/>
        <v>0</v>
      </c>
      <c r="I905" s="14">
        <v>0</v>
      </c>
      <c r="J905" s="14">
        <f t="shared" si="109"/>
        <v>0</v>
      </c>
      <c r="K905" s="14">
        <f t="shared" si="110"/>
        <v>0</v>
      </c>
      <c r="L905" s="14">
        <f t="shared" si="111"/>
        <v>0</v>
      </c>
      <c r="M905" s="15" t="s">
        <v>2122</v>
      </c>
      <c r="N905" s="1" t="s">
        <v>2123</v>
      </c>
      <c r="O905" s="1" t="s">
        <v>52</v>
      </c>
      <c r="P905" s="1" t="s">
        <v>52</v>
      </c>
      <c r="Q905" s="1" t="s">
        <v>1976</v>
      </c>
      <c r="R905" s="1" t="s">
        <v>64</v>
      </c>
      <c r="S905" s="1" t="s">
        <v>65</v>
      </c>
      <c r="T905" s="1" t="s">
        <v>65</v>
      </c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1" t="s">
        <v>52</v>
      </c>
      <c r="AS905" s="1" t="s">
        <v>52</v>
      </c>
      <c r="AT905" s="2"/>
      <c r="AU905" s="1" t="s">
        <v>2124</v>
      </c>
      <c r="AV905" s="2">
        <v>699</v>
      </c>
    </row>
    <row r="906" spans="1:48" ht="30" customHeight="1">
      <c r="A906" s="15" t="s">
        <v>2104</v>
      </c>
      <c r="B906" s="15" t="s">
        <v>2125</v>
      </c>
      <c r="C906" s="15" t="s">
        <v>1961</v>
      </c>
      <c r="D906" s="13">
        <v>1</v>
      </c>
      <c r="E906" s="14">
        <v>0</v>
      </c>
      <c r="F906" s="14">
        <f t="shared" si="107"/>
        <v>0</v>
      </c>
      <c r="G906" s="14">
        <v>0</v>
      </c>
      <c r="H906" s="14">
        <f t="shared" si="108"/>
        <v>0</v>
      </c>
      <c r="I906" s="14">
        <v>0</v>
      </c>
      <c r="J906" s="14">
        <f t="shared" si="109"/>
        <v>0</v>
      </c>
      <c r="K906" s="14">
        <f t="shared" si="110"/>
        <v>0</v>
      </c>
      <c r="L906" s="14">
        <f t="shared" si="111"/>
        <v>0</v>
      </c>
      <c r="M906" s="15" t="s">
        <v>2126</v>
      </c>
      <c r="N906" s="1" t="s">
        <v>2127</v>
      </c>
      <c r="O906" s="1" t="s">
        <v>52</v>
      </c>
      <c r="P906" s="1" t="s">
        <v>52</v>
      </c>
      <c r="Q906" s="1" t="s">
        <v>1976</v>
      </c>
      <c r="R906" s="1" t="s">
        <v>64</v>
      </c>
      <c r="S906" s="1" t="s">
        <v>65</v>
      </c>
      <c r="T906" s="1" t="s">
        <v>65</v>
      </c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1" t="s">
        <v>52</v>
      </c>
      <c r="AS906" s="1" t="s">
        <v>52</v>
      </c>
      <c r="AT906" s="2"/>
      <c r="AU906" s="1" t="s">
        <v>2128</v>
      </c>
      <c r="AV906" s="2">
        <v>700</v>
      </c>
    </row>
    <row r="907" spans="1:48" ht="30" customHeight="1">
      <c r="A907" s="15" t="s">
        <v>2104</v>
      </c>
      <c r="B907" s="15" t="s">
        <v>2129</v>
      </c>
      <c r="C907" s="15" t="s">
        <v>1961</v>
      </c>
      <c r="D907" s="13">
        <v>1</v>
      </c>
      <c r="E907" s="14">
        <v>0</v>
      </c>
      <c r="F907" s="14">
        <f t="shared" si="107"/>
        <v>0</v>
      </c>
      <c r="G907" s="14">
        <v>0</v>
      </c>
      <c r="H907" s="14">
        <f t="shared" si="108"/>
        <v>0</v>
      </c>
      <c r="I907" s="14">
        <v>0</v>
      </c>
      <c r="J907" s="14">
        <f t="shared" si="109"/>
        <v>0</v>
      </c>
      <c r="K907" s="14">
        <f t="shared" si="110"/>
        <v>0</v>
      </c>
      <c r="L907" s="14">
        <f t="shared" si="111"/>
        <v>0</v>
      </c>
      <c r="M907" s="15" t="s">
        <v>2130</v>
      </c>
      <c r="N907" s="1" t="s">
        <v>2131</v>
      </c>
      <c r="O907" s="1" t="s">
        <v>52</v>
      </c>
      <c r="P907" s="1" t="s">
        <v>52</v>
      </c>
      <c r="Q907" s="1" t="s">
        <v>1976</v>
      </c>
      <c r="R907" s="1" t="s">
        <v>64</v>
      </c>
      <c r="S907" s="1" t="s">
        <v>65</v>
      </c>
      <c r="T907" s="1" t="s">
        <v>65</v>
      </c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1" t="s">
        <v>52</v>
      </c>
      <c r="AS907" s="1" t="s">
        <v>52</v>
      </c>
      <c r="AT907" s="2"/>
      <c r="AU907" s="1" t="s">
        <v>2132</v>
      </c>
      <c r="AV907" s="2">
        <v>701</v>
      </c>
    </row>
    <row r="908" spans="1:48" ht="30" customHeight="1">
      <c r="A908" s="15" t="s">
        <v>2104</v>
      </c>
      <c r="B908" s="15" t="s">
        <v>2133</v>
      </c>
      <c r="C908" s="15" t="s">
        <v>1961</v>
      </c>
      <c r="D908" s="13">
        <v>1</v>
      </c>
      <c r="E908" s="14">
        <v>0</v>
      </c>
      <c r="F908" s="14">
        <f t="shared" si="107"/>
        <v>0</v>
      </c>
      <c r="G908" s="14">
        <v>0</v>
      </c>
      <c r="H908" s="14">
        <f t="shared" si="108"/>
        <v>0</v>
      </c>
      <c r="I908" s="14">
        <v>0</v>
      </c>
      <c r="J908" s="14">
        <f t="shared" si="109"/>
        <v>0</v>
      </c>
      <c r="K908" s="14">
        <f t="shared" si="110"/>
        <v>0</v>
      </c>
      <c r="L908" s="14">
        <f t="shared" si="111"/>
        <v>0</v>
      </c>
      <c r="M908" s="15" t="s">
        <v>2134</v>
      </c>
      <c r="N908" s="1" t="s">
        <v>2135</v>
      </c>
      <c r="O908" s="1" t="s">
        <v>52</v>
      </c>
      <c r="P908" s="1" t="s">
        <v>52</v>
      </c>
      <c r="Q908" s="1" t="s">
        <v>1976</v>
      </c>
      <c r="R908" s="1" t="s">
        <v>64</v>
      </c>
      <c r="S908" s="1" t="s">
        <v>65</v>
      </c>
      <c r="T908" s="1" t="s">
        <v>65</v>
      </c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1" t="s">
        <v>52</v>
      </c>
      <c r="AS908" s="1" t="s">
        <v>52</v>
      </c>
      <c r="AT908" s="2"/>
      <c r="AU908" s="1" t="s">
        <v>2136</v>
      </c>
      <c r="AV908" s="2">
        <v>702</v>
      </c>
    </row>
    <row r="909" spans="1:48" ht="30" customHeight="1">
      <c r="A909" s="15" t="s">
        <v>2104</v>
      </c>
      <c r="B909" s="15" t="s">
        <v>2137</v>
      </c>
      <c r="C909" s="15" t="s">
        <v>1961</v>
      </c>
      <c r="D909" s="13">
        <v>1</v>
      </c>
      <c r="E909" s="14">
        <v>0</v>
      </c>
      <c r="F909" s="14">
        <f t="shared" si="107"/>
        <v>0</v>
      </c>
      <c r="G909" s="14">
        <v>0</v>
      </c>
      <c r="H909" s="14">
        <f t="shared" si="108"/>
        <v>0</v>
      </c>
      <c r="I909" s="14">
        <v>0</v>
      </c>
      <c r="J909" s="14">
        <f t="shared" si="109"/>
        <v>0</v>
      </c>
      <c r="K909" s="14">
        <f t="shared" si="110"/>
        <v>0</v>
      </c>
      <c r="L909" s="14">
        <f t="shared" si="111"/>
        <v>0</v>
      </c>
      <c r="M909" s="15" t="s">
        <v>2138</v>
      </c>
      <c r="N909" s="1" t="s">
        <v>2139</v>
      </c>
      <c r="O909" s="1" t="s">
        <v>52</v>
      </c>
      <c r="P909" s="1" t="s">
        <v>52</v>
      </c>
      <c r="Q909" s="1" t="s">
        <v>1976</v>
      </c>
      <c r="R909" s="1" t="s">
        <v>64</v>
      </c>
      <c r="S909" s="1" t="s">
        <v>65</v>
      </c>
      <c r="T909" s="1" t="s">
        <v>65</v>
      </c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1" t="s">
        <v>52</v>
      </c>
      <c r="AS909" s="1" t="s">
        <v>52</v>
      </c>
      <c r="AT909" s="2"/>
      <c r="AU909" s="1" t="s">
        <v>2140</v>
      </c>
      <c r="AV909" s="2">
        <v>703</v>
      </c>
    </row>
    <row r="910" spans="1:48" ht="30" customHeight="1">
      <c r="A910" s="15" t="s">
        <v>2104</v>
      </c>
      <c r="B910" s="15" t="s">
        <v>2141</v>
      </c>
      <c r="C910" s="15" t="s">
        <v>1961</v>
      </c>
      <c r="D910" s="13">
        <v>1</v>
      </c>
      <c r="E910" s="14">
        <v>0</v>
      </c>
      <c r="F910" s="14">
        <f t="shared" si="107"/>
        <v>0</v>
      </c>
      <c r="G910" s="14">
        <v>0</v>
      </c>
      <c r="H910" s="14">
        <f t="shared" si="108"/>
        <v>0</v>
      </c>
      <c r="I910" s="14">
        <v>0</v>
      </c>
      <c r="J910" s="14">
        <f t="shared" si="109"/>
        <v>0</v>
      </c>
      <c r="K910" s="14">
        <f t="shared" si="110"/>
        <v>0</v>
      </c>
      <c r="L910" s="14">
        <f t="shared" si="111"/>
        <v>0</v>
      </c>
      <c r="M910" s="15" t="s">
        <v>2142</v>
      </c>
      <c r="N910" s="1" t="s">
        <v>2143</v>
      </c>
      <c r="O910" s="1" t="s">
        <v>52</v>
      </c>
      <c r="P910" s="1" t="s">
        <v>52</v>
      </c>
      <c r="Q910" s="1" t="s">
        <v>1976</v>
      </c>
      <c r="R910" s="1" t="s">
        <v>64</v>
      </c>
      <c r="S910" s="1" t="s">
        <v>65</v>
      </c>
      <c r="T910" s="1" t="s">
        <v>65</v>
      </c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1" t="s">
        <v>52</v>
      </c>
      <c r="AS910" s="1" t="s">
        <v>52</v>
      </c>
      <c r="AT910" s="2"/>
      <c r="AU910" s="1" t="s">
        <v>2144</v>
      </c>
      <c r="AV910" s="2">
        <v>704</v>
      </c>
    </row>
    <row r="911" spans="1:48" ht="30" customHeight="1">
      <c r="A911" s="15" t="s">
        <v>2145</v>
      </c>
      <c r="B911" s="15" t="s">
        <v>2146</v>
      </c>
      <c r="C911" s="15" t="s">
        <v>1961</v>
      </c>
      <c r="D911" s="13">
        <v>1</v>
      </c>
      <c r="E911" s="14">
        <v>0</v>
      </c>
      <c r="F911" s="14">
        <f t="shared" si="107"/>
        <v>0</v>
      </c>
      <c r="G911" s="14">
        <v>0</v>
      </c>
      <c r="H911" s="14">
        <f t="shared" si="108"/>
        <v>0</v>
      </c>
      <c r="I911" s="14">
        <v>0</v>
      </c>
      <c r="J911" s="14">
        <f t="shared" si="109"/>
        <v>0</v>
      </c>
      <c r="K911" s="14">
        <f t="shared" si="110"/>
        <v>0</v>
      </c>
      <c r="L911" s="14">
        <f t="shared" si="111"/>
        <v>0</v>
      </c>
      <c r="M911" s="15" t="s">
        <v>2147</v>
      </c>
      <c r="N911" s="1" t="s">
        <v>2148</v>
      </c>
      <c r="O911" s="1" t="s">
        <v>52</v>
      </c>
      <c r="P911" s="1" t="s">
        <v>52</v>
      </c>
      <c r="Q911" s="1" t="s">
        <v>1976</v>
      </c>
      <c r="R911" s="1" t="s">
        <v>64</v>
      </c>
      <c r="S911" s="1" t="s">
        <v>65</v>
      </c>
      <c r="T911" s="1" t="s">
        <v>65</v>
      </c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1" t="s">
        <v>52</v>
      </c>
      <c r="AS911" s="1" t="s">
        <v>52</v>
      </c>
      <c r="AT911" s="2"/>
      <c r="AU911" s="1" t="s">
        <v>2149</v>
      </c>
      <c r="AV911" s="2">
        <v>705</v>
      </c>
    </row>
    <row r="912" spans="1:48" ht="30" customHeight="1">
      <c r="A912" s="15" t="s">
        <v>2145</v>
      </c>
      <c r="B912" s="15" t="s">
        <v>2047</v>
      </c>
      <c r="C912" s="15" t="s">
        <v>1961</v>
      </c>
      <c r="D912" s="13">
        <v>1</v>
      </c>
      <c r="E912" s="14">
        <v>0</v>
      </c>
      <c r="F912" s="14">
        <f t="shared" si="107"/>
        <v>0</v>
      </c>
      <c r="G912" s="14">
        <v>0</v>
      </c>
      <c r="H912" s="14">
        <f t="shared" si="108"/>
        <v>0</v>
      </c>
      <c r="I912" s="14">
        <v>0</v>
      </c>
      <c r="J912" s="14">
        <f t="shared" si="109"/>
        <v>0</v>
      </c>
      <c r="K912" s="14">
        <f t="shared" si="110"/>
        <v>0</v>
      </c>
      <c r="L912" s="14">
        <f t="shared" si="111"/>
        <v>0</v>
      </c>
      <c r="M912" s="15" t="s">
        <v>2150</v>
      </c>
      <c r="N912" s="1" t="s">
        <v>2151</v>
      </c>
      <c r="O912" s="1" t="s">
        <v>52</v>
      </c>
      <c r="P912" s="1" t="s">
        <v>52</v>
      </c>
      <c r="Q912" s="1" t="s">
        <v>1976</v>
      </c>
      <c r="R912" s="1" t="s">
        <v>64</v>
      </c>
      <c r="S912" s="1" t="s">
        <v>65</v>
      </c>
      <c r="T912" s="1" t="s">
        <v>65</v>
      </c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1" t="s">
        <v>52</v>
      </c>
      <c r="AS912" s="1" t="s">
        <v>52</v>
      </c>
      <c r="AT912" s="2"/>
      <c r="AU912" s="1" t="s">
        <v>2152</v>
      </c>
      <c r="AV912" s="2">
        <v>706</v>
      </c>
    </row>
    <row r="913" spans="1:48" ht="30" customHeight="1">
      <c r="A913" s="15" t="s">
        <v>2145</v>
      </c>
      <c r="B913" s="15" t="s">
        <v>2105</v>
      </c>
      <c r="C913" s="15" t="s">
        <v>1961</v>
      </c>
      <c r="D913" s="13">
        <v>1</v>
      </c>
      <c r="E913" s="14">
        <v>0</v>
      </c>
      <c r="F913" s="14">
        <f t="shared" si="107"/>
        <v>0</v>
      </c>
      <c r="G913" s="14">
        <v>0</v>
      </c>
      <c r="H913" s="14">
        <f t="shared" si="108"/>
        <v>0</v>
      </c>
      <c r="I913" s="14">
        <v>0</v>
      </c>
      <c r="J913" s="14">
        <f t="shared" si="109"/>
        <v>0</v>
      </c>
      <c r="K913" s="14">
        <f t="shared" si="110"/>
        <v>0</v>
      </c>
      <c r="L913" s="14">
        <f t="shared" si="111"/>
        <v>0</v>
      </c>
      <c r="M913" s="15" t="s">
        <v>2153</v>
      </c>
      <c r="N913" s="1" t="s">
        <v>2154</v>
      </c>
      <c r="O913" s="1" t="s">
        <v>52</v>
      </c>
      <c r="P913" s="1" t="s">
        <v>52</v>
      </c>
      <c r="Q913" s="1" t="s">
        <v>1976</v>
      </c>
      <c r="R913" s="1" t="s">
        <v>64</v>
      </c>
      <c r="S913" s="1" t="s">
        <v>65</v>
      </c>
      <c r="T913" s="1" t="s">
        <v>65</v>
      </c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1" t="s">
        <v>52</v>
      </c>
      <c r="AS913" s="1" t="s">
        <v>52</v>
      </c>
      <c r="AT913" s="2"/>
      <c r="AU913" s="1" t="s">
        <v>2155</v>
      </c>
      <c r="AV913" s="2">
        <v>707</v>
      </c>
    </row>
    <row r="914" spans="1:48" ht="30" customHeight="1">
      <c r="A914" s="15" t="s">
        <v>2145</v>
      </c>
      <c r="B914" s="15" t="s">
        <v>2109</v>
      </c>
      <c r="C914" s="15" t="s">
        <v>1961</v>
      </c>
      <c r="D914" s="13">
        <v>1</v>
      </c>
      <c r="E914" s="14">
        <v>0</v>
      </c>
      <c r="F914" s="14">
        <f t="shared" si="107"/>
        <v>0</v>
      </c>
      <c r="G914" s="14">
        <v>0</v>
      </c>
      <c r="H914" s="14">
        <f t="shared" si="108"/>
        <v>0</v>
      </c>
      <c r="I914" s="14">
        <v>0</v>
      </c>
      <c r="J914" s="14">
        <f t="shared" si="109"/>
        <v>0</v>
      </c>
      <c r="K914" s="14">
        <f t="shared" si="110"/>
        <v>0</v>
      </c>
      <c r="L914" s="14">
        <f t="shared" si="111"/>
        <v>0</v>
      </c>
      <c r="M914" s="15" t="s">
        <v>2156</v>
      </c>
      <c r="N914" s="1" t="s">
        <v>2157</v>
      </c>
      <c r="O914" s="1" t="s">
        <v>52</v>
      </c>
      <c r="P914" s="1" t="s">
        <v>52</v>
      </c>
      <c r="Q914" s="1" t="s">
        <v>1976</v>
      </c>
      <c r="R914" s="1" t="s">
        <v>64</v>
      </c>
      <c r="S914" s="1" t="s">
        <v>65</v>
      </c>
      <c r="T914" s="1" t="s">
        <v>65</v>
      </c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1" t="s">
        <v>52</v>
      </c>
      <c r="AS914" s="1" t="s">
        <v>52</v>
      </c>
      <c r="AT914" s="2"/>
      <c r="AU914" s="1" t="s">
        <v>2158</v>
      </c>
      <c r="AV914" s="2">
        <v>708</v>
      </c>
    </row>
    <row r="915" spans="1:48" ht="30" customHeight="1">
      <c r="A915" s="15" t="s">
        <v>2145</v>
      </c>
      <c r="B915" s="15" t="s">
        <v>2113</v>
      </c>
      <c r="C915" s="15" t="s">
        <v>1961</v>
      </c>
      <c r="D915" s="13">
        <v>1</v>
      </c>
      <c r="E915" s="14">
        <v>0</v>
      </c>
      <c r="F915" s="14">
        <f t="shared" si="107"/>
        <v>0</v>
      </c>
      <c r="G915" s="14">
        <v>0</v>
      </c>
      <c r="H915" s="14">
        <f t="shared" si="108"/>
        <v>0</v>
      </c>
      <c r="I915" s="14">
        <v>0</v>
      </c>
      <c r="J915" s="14">
        <f t="shared" si="109"/>
        <v>0</v>
      </c>
      <c r="K915" s="14">
        <f t="shared" si="110"/>
        <v>0</v>
      </c>
      <c r="L915" s="14">
        <f t="shared" si="111"/>
        <v>0</v>
      </c>
      <c r="M915" s="15" t="s">
        <v>2159</v>
      </c>
      <c r="N915" s="1" t="s">
        <v>2160</v>
      </c>
      <c r="O915" s="1" t="s">
        <v>52</v>
      </c>
      <c r="P915" s="1" t="s">
        <v>52</v>
      </c>
      <c r="Q915" s="1" t="s">
        <v>1976</v>
      </c>
      <c r="R915" s="1" t="s">
        <v>64</v>
      </c>
      <c r="S915" s="1" t="s">
        <v>65</v>
      </c>
      <c r="T915" s="1" t="s">
        <v>65</v>
      </c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1" t="s">
        <v>52</v>
      </c>
      <c r="AS915" s="1" t="s">
        <v>52</v>
      </c>
      <c r="AT915" s="2"/>
      <c r="AU915" s="1" t="s">
        <v>2161</v>
      </c>
      <c r="AV915" s="2">
        <v>709</v>
      </c>
    </row>
    <row r="916" spans="1:48" ht="30" customHeight="1">
      <c r="A916" s="15" t="s">
        <v>2145</v>
      </c>
      <c r="B916" s="15" t="s">
        <v>2117</v>
      </c>
      <c r="C916" s="15" t="s">
        <v>1961</v>
      </c>
      <c r="D916" s="13">
        <v>1</v>
      </c>
      <c r="E916" s="14">
        <v>0</v>
      </c>
      <c r="F916" s="14">
        <f t="shared" si="107"/>
        <v>0</v>
      </c>
      <c r="G916" s="14">
        <v>0</v>
      </c>
      <c r="H916" s="14">
        <f t="shared" si="108"/>
        <v>0</v>
      </c>
      <c r="I916" s="14">
        <v>0</v>
      </c>
      <c r="J916" s="14">
        <f t="shared" si="109"/>
        <v>0</v>
      </c>
      <c r="K916" s="14">
        <f t="shared" si="110"/>
        <v>0</v>
      </c>
      <c r="L916" s="14">
        <f t="shared" si="111"/>
        <v>0</v>
      </c>
      <c r="M916" s="15" t="s">
        <v>2162</v>
      </c>
      <c r="N916" s="1" t="s">
        <v>2163</v>
      </c>
      <c r="O916" s="1" t="s">
        <v>52</v>
      </c>
      <c r="P916" s="1" t="s">
        <v>52</v>
      </c>
      <c r="Q916" s="1" t="s">
        <v>1976</v>
      </c>
      <c r="R916" s="1" t="s">
        <v>64</v>
      </c>
      <c r="S916" s="1" t="s">
        <v>65</v>
      </c>
      <c r="T916" s="1" t="s">
        <v>65</v>
      </c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1" t="s">
        <v>52</v>
      </c>
      <c r="AS916" s="1" t="s">
        <v>52</v>
      </c>
      <c r="AT916" s="2"/>
      <c r="AU916" s="1" t="s">
        <v>2164</v>
      </c>
      <c r="AV916" s="2">
        <v>710</v>
      </c>
    </row>
    <row r="917" spans="1:48" ht="30" customHeight="1">
      <c r="A917" s="15" t="s">
        <v>2145</v>
      </c>
      <c r="B917" s="15" t="s">
        <v>2121</v>
      </c>
      <c r="C917" s="15" t="s">
        <v>1961</v>
      </c>
      <c r="D917" s="13">
        <v>1</v>
      </c>
      <c r="E917" s="14">
        <v>0</v>
      </c>
      <c r="F917" s="14">
        <f t="shared" si="107"/>
        <v>0</v>
      </c>
      <c r="G917" s="14">
        <v>0</v>
      </c>
      <c r="H917" s="14">
        <f t="shared" si="108"/>
        <v>0</v>
      </c>
      <c r="I917" s="14">
        <v>0</v>
      </c>
      <c r="J917" s="14">
        <f t="shared" si="109"/>
        <v>0</v>
      </c>
      <c r="K917" s="14">
        <f t="shared" si="110"/>
        <v>0</v>
      </c>
      <c r="L917" s="14">
        <f t="shared" si="111"/>
        <v>0</v>
      </c>
      <c r="M917" s="15" t="s">
        <v>2165</v>
      </c>
      <c r="N917" s="1" t="s">
        <v>2166</v>
      </c>
      <c r="O917" s="1" t="s">
        <v>52</v>
      </c>
      <c r="P917" s="1" t="s">
        <v>52</v>
      </c>
      <c r="Q917" s="1" t="s">
        <v>1976</v>
      </c>
      <c r="R917" s="1" t="s">
        <v>64</v>
      </c>
      <c r="S917" s="1" t="s">
        <v>65</v>
      </c>
      <c r="T917" s="1" t="s">
        <v>65</v>
      </c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1" t="s">
        <v>52</v>
      </c>
      <c r="AS917" s="1" t="s">
        <v>52</v>
      </c>
      <c r="AT917" s="2"/>
      <c r="AU917" s="1" t="s">
        <v>2167</v>
      </c>
      <c r="AV917" s="2">
        <v>711</v>
      </c>
    </row>
    <row r="918" spans="1:48" ht="30" customHeight="1">
      <c r="A918" s="15" t="s">
        <v>2145</v>
      </c>
      <c r="B918" s="15" t="s">
        <v>2125</v>
      </c>
      <c r="C918" s="15" t="s">
        <v>1961</v>
      </c>
      <c r="D918" s="13">
        <v>1</v>
      </c>
      <c r="E918" s="14">
        <v>0</v>
      </c>
      <c r="F918" s="14">
        <f t="shared" si="107"/>
        <v>0</v>
      </c>
      <c r="G918" s="14">
        <v>0</v>
      </c>
      <c r="H918" s="14">
        <f t="shared" si="108"/>
        <v>0</v>
      </c>
      <c r="I918" s="14">
        <v>0</v>
      </c>
      <c r="J918" s="14">
        <f t="shared" si="109"/>
        <v>0</v>
      </c>
      <c r="K918" s="14">
        <f t="shared" si="110"/>
        <v>0</v>
      </c>
      <c r="L918" s="14">
        <f t="shared" si="111"/>
        <v>0</v>
      </c>
      <c r="M918" s="15" t="s">
        <v>2168</v>
      </c>
      <c r="N918" s="1" t="s">
        <v>2169</v>
      </c>
      <c r="O918" s="1" t="s">
        <v>52</v>
      </c>
      <c r="P918" s="1" t="s">
        <v>52</v>
      </c>
      <c r="Q918" s="1" t="s">
        <v>1976</v>
      </c>
      <c r="R918" s="1" t="s">
        <v>64</v>
      </c>
      <c r="S918" s="1" t="s">
        <v>65</v>
      </c>
      <c r="T918" s="1" t="s">
        <v>65</v>
      </c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1" t="s">
        <v>52</v>
      </c>
      <c r="AS918" s="1" t="s">
        <v>52</v>
      </c>
      <c r="AT918" s="2"/>
      <c r="AU918" s="1" t="s">
        <v>2170</v>
      </c>
      <c r="AV918" s="2">
        <v>712</v>
      </c>
    </row>
    <row r="919" spans="1:48" ht="30" customHeight="1">
      <c r="A919" s="15" t="s">
        <v>2145</v>
      </c>
      <c r="B919" s="15" t="s">
        <v>2129</v>
      </c>
      <c r="C919" s="15" t="s">
        <v>1961</v>
      </c>
      <c r="D919" s="13">
        <v>1</v>
      </c>
      <c r="E919" s="14">
        <v>0</v>
      </c>
      <c r="F919" s="14">
        <f t="shared" si="107"/>
        <v>0</v>
      </c>
      <c r="G919" s="14">
        <v>0</v>
      </c>
      <c r="H919" s="14">
        <f t="shared" si="108"/>
        <v>0</v>
      </c>
      <c r="I919" s="14">
        <v>0</v>
      </c>
      <c r="J919" s="14">
        <f t="shared" si="109"/>
        <v>0</v>
      </c>
      <c r="K919" s="14">
        <f t="shared" si="110"/>
        <v>0</v>
      </c>
      <c r="L919" s="14">
        <f t="shared" si="111"/>
        <v>0</v>
      </c>
      <c r="M919" s="15" t="s">
        <v>2171</v>
      </c>
      <c r="N919" s="1" t="s">
        <v>2172</v>
      </c>
      <c r="O919" s="1" t="s">
        <v>52</v>
      </c>
      <c r="P919" s="1" t="s">
        <v>52</v>
      </c>
      <c r="Q919" s="1" t="s">
        <v>1976</v>
      </c>
      <c r="R919" s="1" t="s">
        <v>64</v>
      </c>
      <c r="S919" s="1" t="s">
        <v>65</v>
      </c>
      <c r="T919" s="1" t="s">
        <v>65</v>
      </c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1" t="s">
        <v>52</v>
      </c>
      <c r="AS919" s="1" t="s">
        <v>52</v>
      </c>
      <c r="AT919" s="2"/>
      <c r="AU919" s="1" t="s">
        <v>2173</v>
      </c>
      <c r="AV919" s="2">
        <v>713</v>
      </c>
    </row>
    <row r="920" spans="1:48" ht="30" customHeight="1">
      <c r="A920" s="15" t="s">
        <v>2145</v>
      </c>
      <c r="B920" s="15" t="s">
        <v>2174</v>
      </c>
      <c r="C920" s="15" t="s">
        <v>1961</v>
      </c>
      <c r="D920" s="13">
        <v>1</v>
      </c>
      <c r="E920" s="14">
        <v>0</v>
      </c>
      <c r="F920" s="14">
        <f t="shared" si="107"/>
        <v>0</v>
      </c>
      <c r="G920" s="14">
        <v>0</v>
      </c>
      <c r="H920" s="14">
        <f t="shared" si="108"/>
        <v>0</v>
      </c>
      <c r="I920" s="14">
        <v>0</v>
      </c>
      <c r="J920" s="14">
        <f t="shared" si="109"/>
        <v>0</v>
      </c>
      <c r="K920" s="14">
        <f t="shared" si="110"/>
        <v>0</v>
      </c>
      <c r="L920" s="14">
        <f t="shared" si="111"/>
        <v>0</v>
      </c>
      <c r="M920" s="15" t="s">
        <v>2175</v>
      </c>
      <c r="N920" s="1" t="s">
        <v>2176</v>
      </c>
      <c r="O920" s="1" t="s">
        <v>52</v>
      </c>
      <c r="P920" s="1" t="s">
        <v>52</v>
      </c>
      <c r="Q920" s="1" t="s">
        <v>1976</v>
      </c>
      <c r="R920" s="1" t="s">
        <v>64</v>
      </c>
      <c r="S920" s="1" t="s">
        <v>65</v>
      </c>
      <c r="T920" s="1" t="s">
        <v>65</v>
      </c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1" t="s">
        <v>52</v>
      </c>
      <c r="AS920" s="1" t="s">
        <v>52</v>
      </c>
      <c r="AT920" s="2"/>
      <c r="AU920" s="1" t="s">
        <v>2177</v>
      </c>
      <c r="AV920" s="2">
        <v>714</v>
      </c>
    </row>
    <row r="921" spans="1:48" ht="30" customHeight="1">
      <c r="A921" s="15" t="s">
        <v>2145</v>
      </c>
      <c r="B921" s="15" t="s">
        <v>2141</v>
      </c>
      <c r="C921" s="15" t="s">
        <v>1961</v>
      </c>
      <c r="D921" s="13">
        <v>1</v>
      </c>
      <c r="E921" s="14">
        <v>0</v>
      </c>
      <c r="F921" s="14">
        <f t="shared" si="107"/>
        <v>0</v>
      </c>
      <c r="G921" s="14">
        <v>0</v>
      </c>
      <c r="H921" s="14">
        <f t="shared" si="108"/>
        <v>0</v>
      </c>
      <c r="I921" s="14">
        <v>0</v>
      </c>
      <c r="J921" s="14">
        <f t="shared" si="109"/>
        <v>0</v>
      </c>
      <c r="K921" s="14">
        <f t="shared" si="110"/>
        <v>0</v>
      </c>
      <c r="L921" s="14">
        <f t="shared" si="111"/>
        <v>0</v>
      </c>
      <c r="M921" s="15" t="s">
        <v>2178</v>
      </c>
      <c r="N921" s="1" t="s">
        <v>2179</v>
      </c>
      <c r="O921" s="1" t="s">
        <v>52</v>
      </c>
      <c r="P921" s="1" t="s">
        <v>52</v>
      </c>
      <c r="Q921" s="1" t="s">
        <v>1976</v>
      </c>
      <c r="R921" s="1" t="s">
        <v>64</v>
      </c>
      <c r="S921" s="1" t="s">
        <v>65</v>
      </c>
      <c r="T921" s="1" t="s">
        <v>65</v>
      </c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1" t="s">
        <v>52</v>
      </c>
      <c r="AS921" s="1" t="s">
        <v>52</v>
      </c>
      <c r="AT921" s="2"/>
      <c r="AU921" s="1" t="s">
        <v>2180</v>
      </c>
      <c r="AV921" s="2">
        <v>715</v>
      </c>
    </row>
    <row r="922" spans="1:48" ht="30" customHeight="1">
      <c r="A922" s="15" t="s">
        <v>2181</v>
      </c>
      <c r="B922" s="15" t="s">
        <v>2182</v>
      </c>
      <c r="C922" s="15" t="s">
        <v>1961</v>
      </c>
      <c r="D922" s="13">
        <v>2</v>
      </c>
      <c r="E922" s="14">
        <v>0</v>
      </c>
      <c r="F922" s="14">
        <f t="shared" si="107"/>
        <v>0</v>
      </c>
      <c r="G922" s="14">
        <v>0</v>
      </c>
      <c r="H922" s="14">
        <f t="shared" si="108"/>
        <v>0</v>
      </c>
      <c r="I922" s="14">
        <v>0</v>
      </c>
      <c r="J922" s="14">
        <f t="shared" si="109"/>
        <v>0</v>
      </c>
      <c r="K922" s="14">
        <f t="shared" si="110"/>
        <v>0</v>
      </c>
      <c r="L922" s="14">
        <f t="shared" si="111"/>
        <v>0</v>
      </c>
      <c r="M922" s="15" t="s">
        <v>2183</v>
      </c>
      <c r="N922" s="1" t="s">
        <v>2184</v>
      </c>
      <c r="O922" s="1" t="s">
        <v>52</v>
      </c>
      <c r="P922" s="1" t="s">
        <v>52</v>
      </c>
      <c r="Q922" s="1" t="s">
        <v>1976</v>
      </c>
      <c r="R922" s="1" t="s">
        <v>64</v>
      </c>
      <c r="S922" s="1" t="s">
        <v>65</v>
      </c>
      <c r="T922" s="1" t="s">
        <v>65</v>
      </c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1" t="s">
        <v>52</v>
      </c>
      <c r="AS922" s="1" t="s">
        <v>52</v>
      </c>
      <c r="AT922" s="2"/>
      <c r="AU922" s="1" t="s">
        <v>2185</v>
      </c>
      <c r="AV922" s="2">
        <v>716</v>
      </c>
    </row>
    <row r="923" spans="1:48" ht="30" customHeight="1">
      <c r="A923" s="15" t="s">
        <v>2181</v>
      </c>
      <c r="B923" s="15" t="s">
        <v>2186</v>
      </c>
      <c r="C923" s="15" t="s">
        <v>1961</v>
      </c>
      <c r="D923" s="13">
        <v>2</v>
      </c>
      <c r="E923" s="14">
        <v>0</v>
      </c>
      <c r="F923" s="14">
        <f t="shared" si="107"/>
        <v>0</v>
      </c>
      <c r="G923" s="14">
        <v>0</v>
      </c>
      <c r="H923" s="14">
        <f t="shared" si="108"/>
        <v>0</v>
      </c>
      <c r="I923" s="14">
        <v>0</v>
      </c>
      <c r="J923" s="14">
        <f t="shared" si="109"/>
        <v>0</v>
      </c>
      <c r="K923" s="14">
        <f t="shared" si="110"/>
        <v>0</v>
      </c>
      <c r="L923" s="14">
        <f t="shared" si="111"/>
        <v>0</v>
      </c>
      <c r="M923" s="15" t="s">
        <v>2187</v>
      </c>
      <c r="N923" s="1" t="s">
        <v>2188</v>
      </c>
      <c r="O923" s="1" t="s">
        <v>52</v>
      </c>
      <c r="P923" s="1" t="s">
        <v>52</v>
      </c>
      <c r="Q923" s="1" t="s">
        <v>1976</v>
      </c>
      <c r="R923" s="1" t="s">
        <v>64</v>
      </c>
      <c r="S923" s="1" t="s">
        <v>65</v>
      </c>
      <c r="T923" s="1" t="s">
        <v>65</v>
      </c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1" t="s">
        <v>52</v>
      </c>
      <c r="AS923" s="1" t="s">
        <v>52</v>
      </c>
      <c r="AT923" s="2"/>
      <c r="AU923" s="1" t="s">
        <v>2189</v>
      </c>
      <c r="AV923" s="2">
        <v>717</v>
      </c>
    </row>
    <row r="924" spans="1:48" ht="30" customHeight="1">
      <c r="A924" s="15" t="s">
        <v>2181</v>
      </c>
      <c r="B924" s="15" t="s">
        <v>2190</v>
      </c>
      <c r="C924" s="15" t="s">
        <v>1961</v>
      </c>
      <c r="D924" s="13">
        <v>2</v>
      </c>
      <c r="E924" s="14">
        <v>0</v>
      </c>
      <c r="F924" s="14">
        <f t="shared" si="107"/>
        <v>0</v>
      </c>
      <c r="G924" s="14">
        <v>0</v>
      </c>
      <c r="H924" s="14">
        <f t="shared" si="108"/>
        <v>0</v>
      </c>
      <c r="I924" s="14">
        <v>0</v>
      </c>
      <c r="J924" s="14">
        <f t="shared" si="109"/>
        <v>0</v>
      </c>
      <c r="K924" s="14">
        <f t="shared" si="110"/>
        <v>0</v>
      </c>
      <c r="L924" s="14">
        <f t="shared" si="111"/>
        <v>0</v>
      </c>
      <c r="M924" s="15" t="s">
        <v>2191</v>
      </c>
      <c r="N924" s="1" t="s">
        <v>2192</v>
      </c>
      <c r="O924" s="1" t="s">
        <v>52</v>
      </c>
      <c r="P924" s="1" t="s">
        <v>52</v>
      </c>
      <c r="Q924" s="1" t="s">
        <v>1976</v>
      </c>
      <c r="R924" s="1" t="s">
        <v>64</v>
      </c>
      <c r="S924" s="1" t="s">
        <v>65</v>
      </c>
      <c r="T924" s="1" t="s">
        <v>65</v>
      </c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1" t="s">
        <v>52</v>
      </c>
      <c r="AS924" s="1" t="s">
        <v>52</v>
      </c>
      <c r="AT924" s="2"/>
      <c r="AU924" s="1" t="s">
        <v>2193</v>
      </c>
      <c r="AV924" s="2">
        <v>718</v>
      </c>
    </row>
    <row r="925" spans="1:48" ht="30" customHeight="1">
      <c r="A925" s="15" t="s">
        <v>2181</v>
      </c>
      <c r="B925" s="15" t="s">
        <v>2194</v>
      </c>
      <c r="C925" s="15" t="s">
        <v>1961</v>
      </c>
      <c r="D925" s="13">
        <v>2</v>
      </c>
      <c r="E925" s="14">
        <v>0</v>
      </c>
      <c r="F925" s="14">
        <f t="shared" si="107"/>
        <v>0</v>
      </c>
      <c r="G925" s="14">
        <v>0</v>
      </c>
      <c r="H925" s="14">
        <f t="shared" si="108"/>
        <v>0</v>
      </c>
      <c r="I925" s="14">
        <v>0</v>
      </c>
      <c r="J925" s="14">
        <f t="shared" si="109"/>
        <v>0</v>
      </c>
      <c r="K925" s="14">
        <f t="shared" si="110"/>
        <v>0</v>
      </c>
      <c r="L925" s="14">
        <f t="shared" si="111"/>
        <v>0</v>
      </c>
      <c r="M925" s="15" t="s">
        <v>2195</v>
      </c>
      <c r="N925" s="1" t="s">
        <v>2196</v>
      </c>
      <c r="O925" s="1" t="s">
        <v>52</v>
      </c>
      <c r="P925" s="1" t="s">
        <v>52</v>
      </c>
      <c r="Q925" s="1" t="s">
        <v>1976</v>
      </c>
      <c r="R925" s="1" t="s">
        <v>64</v>
      </c>
      <c r="S925" s="1" t="s">
        <v>65</v>
      </c>
      <c r="T925" s="1" t="s">
        <v>65</v>
      </c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1" t="s">
        <v>52</v>
      </c>
      <c r="AS925" s="1" t="s">
        <v>52</v>
      </c>
      <c r="AT925" s="2"/>
      <c r="AU925" s="1" t="s">
        <v>2197</v>
      </c>
      <c r="AV925" s="2">
        <v>719</v>
      </c>
    </row>
    <row r="926" spans="1:48" ht="30" customHeight="1">
      <c r="A926" s="15" t="s">
        <v>2181</v>
      </c>
      <c r="B926" s="15" t="s">
        <v>2198</v>
      </c>
      <c r="C926" s="15" t="s">
        <v>1961</v>
      </c>
      <c r="D926" s="13">
        <v>2</v>
      </c>
      <c r="E926" s="14">
        <v>0</v>
      </c>
      <c r="F926" s="14">
        <f t="shared" si="107"/>
        <v>0</v>
      </c>
      <c r="G926" s="14">
        <v>0</v>
      </c>
      <c r="H926" s="14">
        <f t="shared" si="108"/>
        <v>0</v>
      </c>
      <c r="I926" s="14">
        <v>0</v>
      </c>
      <c r="J926" s="14">
        <f t="shared" si="109"/>
        <v>0</v>
      </c>
      <c r="K926" s="14">
        <f t="shared" si="110"/>
        <v>0</v>
      </c>
      <c r="L926" s="14">
        <f t="shared" si="111"/>
        <v>0</v>
      </c>
      <c r="M926" s="15" t="s">
        <v>2199</v>
      </c>
      <c r="N926" s="1" t="s">
        <v>2200</v>
      </c>
      <c r="O926" s="1" t="s">
        <v>52</v>
      </c>
      <c r="P926" s="1" t="s">
        <v>52</v>
      </c>
      <c r="Q926" s="1" t="s">
        <v>1976</v>
      </c>
      <c r="R926" s="1" t="s">
        <v>64</v>
      </c>
      <c r="S926" s="1" t="s">
        <v>65</v>
      </c>
      <c r="T926" s="1" t="s">
        <v>65</v>
      </c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1" t="s">
        <v>52</v>
      </c>
      <c r="AS926" s="1" t="s">
        <v>52</v>
      </c>
      <c r="AT926" s="2"/>
      <c r="AU926" s="1" t="s">
        <v>2201</v>
      </c>
      <c r="AV926" s="2">
        <v>720</v>
      </c>
    </row>
    <row r="927" spans="1:48" ht="30" customHeight="1">
      <c r="A927" s="15" t="s">
        <v>2181</v>
      </c>
      <c r="B927" s="15" t="s">
        <v>2202</v>
      </c>
      <c r="C927" s="15" t="s">
        <v>1961</v>
      </c>
      <c r="D927" s="13">
        <v>2</v>
      </c>
      <c r="E927" s="14">
        <v>0</v>
      </c>
      <c r="F927" s="14">
        <f t="shared" si="107"/>
        <v>0</v>
      </c>
      <c r="G927" s="14">
        <v>0</v>
      </c>
      <c r="H927" s="14">
        <f t="shared" si="108"/>
        <v>0</v>
      </c>
      <c r="I927" s="14">
        <v>0</v>
      </c>
      <c r="J927" s="14">
        <f t="shared" si="109"/>
        <v>0</v>
      </c>
      <c r="K927" s="14">
        <f t="shared" si="110"/>
        <v>0</v>
      </c>
      <c r="L927" s="14">
        <f t="shared" si="111"/>
        <v>0</v>
      </c>
      <c r="M927" s="15" t="s">
        <v>2203</v>
      </c>
      <c r="N927" s="1" t="s">
        <v>2204</v>
      </c>
      <c r="O927" s="1" t="s">
        <v>52</v>
      </c>
      <c r="P927" s="1" t="s">
        <v>52</v>
      </c>
      <c r="Q927" s="1" t="s">
        <v>1976</v>
      </c>
      <c r="R927" s="1" t="s">
        <v>64</v>
      </c>
      <c r="S927" s="1" t="s">
        <v>65</v>
      </c>
      <c r="T927" s="1" t="s">
        <v>65</v>
      </c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1" t="s">
        <v>52</v>
      </c>
      <c r="AS927" s="1" t="s">
        <v>52</v>
      </c>
      <c r="AT927" s="2"/>
      <c r="AU927" s="1" t="s">
        <v>2205</v>
      </c>
      <c r="AV927" s="2">
        <v>721</v>
      </c>
    </row>
    <row r="928" spans="1:48" ht="30" customHeight="1">
      <c r="A928" s="15" t="s">
        <v>2181</v>
      </c>
      <c r="B928" s="15" t="s">
        <v>2206</v>
      </c>
      <c r="C928" s="15" t="s">
        <v>1961</v>
      </c>
      <c r="D928" s="13">
        <v>2</v>
      </c>
      <c r="E928" s="14">
        <v>0</v>
      </c>
      <c r="F928" s="14">
        <f t="shared" si="107"/>
        <v>0</v>
      </c>
      <c r="G928" s="14">
        <v>0</v>
      </c>
      <c r="H928" s="14">
        <f t="shared" si="108"/>
        <v>0</v>
      </c>
      <c r="I928" s="14">
        <v>0</v>
      </c>
      <c r="J928" s="14">
        <f t="shared" si="109"/>
        <v>0</v>
      </c>
      <c r="K928" s="14">
        <f t="shared" si="110"/>
        <v>0</v>
      </c>
      <c r="L928" s="14">
        <f t="shared" si="111"/>
        <v>0</v>
      </c>
      <c r="M928" s="15" t="s">
        <v>2207</v>
      </c>
      <c r="N928" s="1" t="s">
        <v>2208</v>
      </c>
      <c r="O928" s="1" t="s">
        <v>52</v>
      </c>
      <c r="P928" s="1" t="s">
        <v>52</v>
      </c>
      <c r="Q928" s="1" t="s">
        <v>1976</v>
      </c>
      <c r="R928" s="1" t="s">
        <v>64</v>
      </c>
      <c r="S928" s="1" t="s">
        <v>65</v>
      </c>
      <c r="T928" s="1" t="s">
        <v>65</v>
      </c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1" t="s">
        <v>52</v>
      </c>
      <c r="AS928" s="1" t="s">
        <v>52</v>
      </c>
      <c r="AT928" s="2"/>
      <c r="AU928" s="1" t="s">
        <v>2209</v>
      </c>
      <c r="AV928" s="2">
        <v>722</v>
      </c>
    </row>
    <row r="929" spans="1:48" ht="30" customHeight="1">
      <c r="A929" s="15" t="s">
        <v>2181</v>
      </c>
      <c r="B929" s="15" t="s">
        <v>2059</v>
      </c>
      <c r="C929" s="15" t="s">
        <v>1961</v>
      </c>
      <c r="D929" s="13">
        <v>2</v>
      </c>
      <c r="E929" s="14">
        <v>0</v>
      </c>
      <c r="F929" s="14">
        <f t="shared" si="107"/>
        <v>0</v>
      </c>
      <c r="G929" s="14">
        <v>0</v>
      </c>
      <c r="H929" s="14">
        <f t="shared" si="108"/>
        <v>0</v>
      </c>
      <c r="I929" s="14">
        <v>0</v>
      </c>
      <c r="J929" s="14">
        <f t="shared" si="109"/>
        <v>0</v>
      </c>
      <c r="K929" s="14">
        <f t="shared" si="110"/>
        <v>0</v>
      </c>
      <c r="L929" s="14">
        <f t="shared" si="111"/>
        <v>0</v>
      </c>
      <c r="M929" s="15" t="s">
        <v>2210</v>
      </c>
      <c r="N929" s="1" t="s">
        <v>2211</v>
      </c>
      <c r="O929" s="1" t="s">
        <v>52</v>
      </c>
      <c r="P929" s="1" t="s">
        <v>52</v>
      </c>
      <c r="Q929" s="1" t="s">
        <v>1976</v>
      </c>
      <c r="R929" s="1" t="s">
        <v>64</v>
      </c>
      <c r="S929" s="1" t="s">
        <v>65</v>
      </c>
      <c r="T929" s="1" t="s">
        <v>65</v>
      </c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1" t="s">
        <v>52</v>
      </c>
      <c r="AS929" s="1" t="s">
        <v>52</v>
      </c>
      <c r="AT929" s="2"/>
      <c r="AU929" s="1" t="s">
        <v>2212</v>
      </c>
      <c r="AV929" s="2">
        <v>723</v>
      </c>
    </row>
    <row r="930" spans="1:48" ht="30" customHeight="1">
      <c r="A930" s="15" t="s">
        <v>2181</v>
      </c>
      <c r="B930" s="15" t="s">
        <v>2213</v>
      </c>
      <c r="C930" s="15" t="s">
        <v>1961</v>
      </c>
      <c r="D930" s="13">
        <v>2</v>
      </c>
      <c r="E930" s="14">
        <v>0</v>
      </c>
      <c r="F930" s="14">
        <f t="shared" si="107"/>
        <v>0</v>
      </c>
      <c r="G930" s="14">
        <v>0</v>
      </c>
      <c r="H930" s="14">
        <f t="shared" si="108"/>
        <v>0</v>
      </c>
      <c r="I930" s="14">
        <v>0</v>
      </c>
      <c r="J930" s="14">
        <f t="shared" si="109"/>
        <v>0</v>
      </c>
      <c r="K930" s="14">
        <f t="shared" si="110"/>
        <v>0</v>
      </c>
      <c r="L930" s="14">
        <f t="shared" si="111"/>
        <v>0</v>
      </c>
      <c r="M930" s="15" t="s">
        <v>2214</v>
      </c>
      <c r="N930" s="1" t="s">
        <v>2215</v>
      </c>
      <c r="O930" s="1" t="s">
        <v>52</v>
      </c>
      <c r="P930" s="1" t="s">
        <v>52</v>
      </c>
      <c r="Q930" s="1" t="s">
        <v>1976</v>
      </c>
      <c r="R930" s="1" t="s">
        <v>64</v>
      </c>
      <c r="S930" s="1" t="s">
        <v>65</v>
      </c>
      <c r="T930" s="1" t="s">
        <v>65</v>
      </c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1" t="s">
        <v>52</v>
      </c>
      <c r="AS930" s="1" t="s">
        <v>52</v>
      </c>
      <c r="AT930" s="2"/>
      <c r="AU930" s="1" t="s">
        <v>2216</v>
      </c>
      <c r="AV930" s="2">
        <v>724</v>
      </c>
    </row>
    <row r="931" spans="1:48" ht="30" customHeight="1">
      <c r="A931" s="15" t="s">
        <v>2217</v>
      </c>
      <c r="B931" s="15" t="s">
        <v>2218</v>
      </c>
      <c r="C931" s="15" t="s">
        <v>1961</v>
      </c>
      <c r="D931" s="13">
        <v>2</v>
      </c>
      <c r="E931" s="14">
        <v>0</v>
      </c>
      <c r="F931" s="14">
        <f t="shared" si="107"/>
        <v>0</v>
      </c>
      <c r="G931" s="14">
        <v>0</v>
      </c>
      <c r="H931" s="14">
        <f t="shared" si="108"/>
        <v>0</v>
      </c>
      <c r="I931" s="14">
        <v>0</v>
      </c>
      <c r="J931" s="14">
        <f t="shared" si="109"/>
        <v>0</v>
      </c>
      <c r="K931" s="14">
        <f t="shared" si="110"/>
        <v>0</v>
      </c>
      <c r="L931" s="14">
        <f t="shared" si="111"/>
        <v>0</v>
      </c>
      <c r="M931" s="15" t="s">
        <v>2219</v>
      </c>
      <c r="N931" s="1" t="s">
        <v>2220</v>
      </c>
      <c r="O931" s="1" t="s">
        <v>52</v>
      </c>
      <c r="P931" s="1" t="s">
        <v>52</v>
      </c>
      <c r="Q931" s="1" t="s">
        <v>1976</v>
      </c>
      <c r="R931" s="1" t="s">
        <v>64</v>
      </c>
      <c r="S931" s="1" t="s">
        <v>65</v>
      </c>
      <c r="T931" s="1" t="s">
        <v>65</v>
      </c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1" t="s">
        <v>52</v>
      </c>
      <c r="AS931" s="1" t="s">
        <v>52</v>
      </c>
      <c r="AT931" s="2"/>
      <c r="AU931" s="1" t="s">
        <v>2221</v>
      </c>
      <c r="AV931" s="2">
        <v>725</v>
      </c>
    </row>
    <row r="932" spans="1:48" ht="30" customHeight="1">
      <c r="A932" s="15" t="s">
        <v>2217</v>
      </c>
      <c r="B932" s="15" t="s">
        <v>2222</v>
      </c>
      <c r="C932" s="15" t="s">
        <v>1961</v>
      </c>
      <c r="D932" s="13">
        <v>2</v>
      </c>
      <c r="E932" s="14">
        <v>0</v>
      </c>
      <c r="F932" s="14">
        <f t="shared" si="107"/>
        <v>0</v>
      </c>
      <c r="G932" s="14">
        <v>0</v>
      </c>
      <c r="H932" s="14">
        <f t="shared" si="108"/>
        <v>0</v>
      </c>
      <c r="I932" s="14">
        <v>0</v>
      </c>
      <c r="J932" s="14">
        <f t="shared" si="109"/>
        <v>0</v>
      </c>
      <c r="K932" s="14">
        <f t="shared" si="110"/>
        <v>0</v>
      </c>
      <c r="L932" s="14">
        <f t="shared" si="111"/>
        <v>0</v>
      </c>
      <c r="M932" s="15" t="s">
        <v>2223</v>
      </c>
      <c r="N932" s="1" t="s">
        <v>2224</v>
      </c>
      <c r="O932" s="1" t="s">
        <v>52</v>
      </c>
      <c r="P932" s="1" t="s">
        <v>52</v>
      </c>
      <c r="Q932" s="1" t="s">
        <v>1976</v>
      </c>
      <c r="R932" s="1" t="s">
        <v>64</v>
      </c>
      <c r="S932" s="1" t="s">
        <v>65</v>
      </c>
      <c r="T932" s="1" t="s">
        <v>65</v>
      </c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1" t="s">
        <v>52</v>
      </c>
      <c r="AS932" s="1" t="s">
        <v>52</v>
      </c>
      <c r="AT932" s="2"/>
      <c r="AU932" s="1" t="s">
        <v>2225</v>
      </c>
      <c r="AV932" s="2">
        <v>726</v>
      </c>
    </row>
    <row r="933" spans="1:48" ht="30" customHeight="1">
      <c r="A933" s="15" t="s">
        <v>2217</v>
      </c>
      <c r="B933" s="15" t="s">
        <v>2226</v>
      </c>
      <c r="C933" s="15" t="s">
        <v>1961</v>
      </c>
      <c r="D933" s="13">
        <v>2</v>
      </c>
      <c r="E933" s="14">
        <v>0</v>
      </c>
      <c r="F933" s="14">
        <f t="shared" ref="F933:F940" si="112">TRUNC(E933*D933, 0)</f>
        <v>0</v>
      </c>
      <c r="G933" s="14">
        <v>0</v>
      </c>
      <c r="H933" s="14">
        <f t="shared" ref="H933:H940" si="113">TRUNC(G933*D933, 0)</f>
        <v>0</v>
      </c>
      <c r="I933" s="14">
        <v>0</v>
      </c>
      <c r="J933" s="14">
        <f t="shared" ref="J933:J940" si="114">TRUNC(I933*D933, 0)</f>
        <v>0</v>
      </c>
      <c r="K933" s="14">
        <f t="shared" ref="K933:K940" si="115">TRUNC(E933+G933+I933, 0)</f>
        <v>0</v>
      </c>
      <c r="L933" s="14">
        <f t="shared" ref="L933:L940" si="116">TRUNC(F933+H933+J933, 0)</f>
        <v>0</v>
      </c>
      <c r="M933" s="15" t="s">
        <v>2227</v>
      </c>
      <c r="N933" s="1" t="s">
        <v>2228</v>
      </c>
      <c r="O933" s="1" t="s">
        <v>52</v>
      </c>
      <c r="P933" s="1" t="s">
        <v>52</v>
      </c>
      <c r="Q933" s="1" t="s">
        <v>1976</v>
      </c>
      <c r="R933" s="1" t="s">
        <v>64</v>
      </c>
      <c r="S933" s="1" t="s">
        <v>65</v>
      </c>
      <c r="T933" s="1" t="s">
        <v>65</v>
      </c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1" t="s">
        <v>52</v>
      </c>
      <c r="AS933" s="1" t="s">
        <v>52</v>
      </c>
      <c r="AT933" s="2"/>
      <c r="AU933" s="1" t="s">
        <v>2229</v>
      </c>
      <c r="AV933" s="2">
        <v>727</v>
      </c>
    </row>
    <row r="934" spans="1:48" ht="30" customHeight="1">
      <c r="A934" s="15" t="s">
        <v>2217</v>
      </c>
      <c r="B934" s="15" t="s">
        <v>2063</v>
      </c>
      <c r="C934" s="15" t="s">
        <v>1961</v>
      </c>
      <c r="D934" s="13">
        <v>2</v>
      </c>
      <c r="E934" s="14">
        <v>0</v>
      </c>
      <c r="F934" s="14">
        <f t="shared" si="112"/>
        <v>0</v>
      </c>
      <c r="G934" s="14">
        <v>0</v>
      </c>
      <c r="H934" s="14">
        <f t="shared" si="113"/>
        <v>0</v>
      </c>
      <c r="I934" s="14">
        <v>0</v>
      </c>
      <c r="J934" s="14">
        <f t="shared" si="114"/>
        <v>0</v>
      </c>
      <c r="K934" s="14">
        <f t="shared" si="115"/>
        <v>0</v>
      </c>
      <c r="L934" s="14">
        <f t="shared" si="116"/>
        <v>0</v>
      </c>
      <c r="M934" s="15" t="s">
        <v>2230</v>
      </c>
      <c r="N934" s="1" t="s">
        <v>2231</v>
      </c>
      <c r="O934" s="1" t="s">
        <v>52</v>
      </c>
      <c r="P934" s="1" t="s">
        <v>52</v>
      </c>
      <c r="Q934" s="1" t="s">
        <v>1976</v>
      </c>
      <c r="R934" s="1" t="s">
        <v>64</v>
      </c>
      <c r="S934" s="1" t="s">
        <v>65</v>
      </c>
      <c r="T934" s="1" t="s">
        <v>65</v>
      </c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1" t="s">
        <v>52</v>
      </c>
      <c r="AS934" s="1" t="s">
        <v>52</v>
      </c>
      <c r="AT934" s="2"/>
      <c r="AU934" s="1" t="s">
        <v>2232</v>
      </c>
      <c r="AV934" s="2">
        <v>728</v>
      </c>
    </row>
    <row r="935" spans="1:48" ht="30" customHeight="1">
      <c r="A935" s="15" t="s">
        <v>2217</v>
      </c>
      <c r="B935" s="15" t="s">
        <v>2233</v>
      </c>
      <c r="C935" s="15" t="s">
        <v>1961</v>
      </c>
      <c r="D935" s="13">
        <v>2</v>
      </c>
      <c r="E935" s="14">
        <v>0</v>
      </c>
      <c r="F935" s="14">
        <f t="shared" si="112"/>
        <v>0</v>
      </c>
      <c r="G935" s="14">
        <v>0</v>
      </c>
      <c r="H935" s="14">
        <f t="shared" si="113"/>
        <v>0</v>
      </c>
      <c r="I935" s="14">
        <v>0</v>
      </c>
      <c r="J935" s="14">
        <f t="shared" si="114"/>
        <v>0</v>
      </c>
      <c r="K935" s="14">
        <f t="shared" si="115"/>
        <v>0</v>
      </c>
      <c r="L935" s="14">
        <f t="shared" si="116"/>
        <v>0</v>
      </c>
      <c r="M935" s="15" t="s">
        <v>2234</v>
      </c>
      <c r="N935" s="1" t="s">
        <v>2235</v>
      </c>
      <c r="O935" s="1" t="s">
        <v>52</v>
      </c>
      <c r="P935" s="1" t="s">
        <v>52</v>
      </c>
      <c r="Q935" s="1" t="s">
        <v>1976</v>
      </c>
      <c r="R935" s="1" t="s">
        <v>64</v>
      </c>
      <c r="S935" s="1" t="s">
        <v>65</v>
      </c>
      <c r="T935" s="1" t="s">
        <v>65</v>
      </c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1" t="s">
        <v>52</v>
      </c>
      <c r="AS935" s="1" t="s">
        <v>52</v>
      </c>
      <c r="AT935" s="2"/>
      <c r="AU935" s="1" t="s">
        <v>2236</v>
      </c>
      <c r="AV935" s="2">
        <v>729</v>
      </c>
    </row>
    <row r="936" spans="1:48" ht="30" customHeight="1">
      <c r="A936" s="15" t="s">
        <v>2217</v>
      </c>
      <c r="B936" s="15" t="s">
        <v>2237</v>
      </c>
      <c r="C936" s="15" t="s">
        <v>1961</v>
      </c>
      <c r="D936" s="13">
        <v>2</v>
      </c>
      <c r="E936" s="14">
        <v>0</v>
      </c>
      <c r="F936" s="14">
        <f t="shared" si="112"/>
        <v>0</v>
      </c>
      <c r="G936" s="14">
        <v>0</v>
      </c>
      <c r="H936" s="14">
        <f t="shared" si="113"/>
        <v>0</v>
      </c>
      <c r="I936" s="14">
        <v>0</v>
      </c>
      <c r="J936" s="14">
        <f t="shared" si="114"/>
        <v>0</v>
      </c>
      <c r="K936" s="14">
        <f t="shared" si="115"/>
        <v>0</v>
      </c>
      <c r="L936" s="14">
        <f t="shared" si="116"/>
        <v>0</v>
      </c>
      <c r="M936" s="15" t="s">
        <v>2238</v>
      </c>
      <c r="N936" s="1" t="s">
        <v>2239</v>
      </c>
      <c r="O936" s="1" t="s">
        <v>52</v>
      </c>
      <c r="P936" s="1" t="s">
        <v>52</v>
      </c>
      <c r="Q936" s="1" t="s">
        <v>1976</v>
      </c>
      <c r="R936" s="1" t="s">
        <v>64</v>
      </c>
      <c r="S936" s="1" t="s">
        <v>65</v>
      </c>
      <c r="T936" s="1" t="s">
        <v>65</v>
      </c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1" t="s">
        <v>52</v>
      </c>
      <c r="AS936" s="1" t="s">
        <v>52</v>
      </c>
      <c r="AT936" s="2"/>
      <c r="AU936" s="1" t="s">
        <v>2240</v>
      </c>
      <c r="AV936" s="2">
        <v>730</v>
      </c>
    </row>
    <row r="937" spans="1:48" ht="30" customHeight="1">
      <c r="A937" s="15" t="s">
        <v>2217</v>
      </c>
      <c r="B937" s="15" t="s">
        <v>2241</v>
      </c>
      <c r="C937" s="15" t="s">
        <v>1961</v>
      </c>
      <c r="D937" s="13">
        <v>2</v>
      </c>
      <c r="E937" s="14">
        <v>0</v>
      </c>
      <c r="F937" s="14">
        <f t="shared" si="112"/>
        <v>0</v>
      </c>
      <c r="G937" s="14">
        <v>0</v>
      </c>
      <c r="H937" s="14">
        <f t="shared" si="113"/>
        <v>0</v>
      </c>
      <c r="I937" s="14">
        <v>0</v>
      </c>
      <c r="J937" s="14">
        <f t="shared" si="114"/>
        <v>0</v>
      </c>
      <c r="K937" s="14">
        <f t="shared" si="115"/>
        <v>0</v>
      </c>
      <c r="L937" s="14">
        <f t="shared" si="116"/>
        <v>0</v>
      </c>
      <c r="M937" s="15" t="s">
        <v>2242</v>
      </c>
      <c r="N937" s="1" t="s">
        <v>2243</v>
      </c>
      <c r="O937" s="1" t="s">
        <v>52</v>
      </c>
      <c r="P937" s="1" t="s">
        <v>52</v>
      </c>
      <c r="Q937" s="1" t="s">
        <v>1976</v>
      </c>
      <c r="R937" s="1" t="s">
        <v>64</v>
      </c>
      <c r="S937" s="1" t="s">
        <v>65</v>
      </c>
      <c r="T937" s="1" t="s">
        <v>65</v>
      </c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1" t="s">
        <v>52</v>
      </c>
      <c r="AS937" s="1" t="s">
        <v>52</v>
      </c>
      <c r="AT937" s="2"/>
      <c r="AU937" s="1" t="s">
        <v>2244</v>
      </c>
      <c r="AV937" s="2">
        <v>731</v>
      </c>
    </row>
    <row r="938" spans="1:48" ht="30" customHeight="1">
      <c r="A938" s="15" t="s">
        <v>2217</v>
      </c>
      <c r="B938" s="15" t="s">
        <v>2245</v>
      </c>
      <c r="C938" s="15" t="s">
        <v>1961</v>
      </c>
      <c r="D938" s="13">
        <v>2</v>
      </c>
      <c r="E938" s="14">
        <v>0</v>
      </c>
      <c r="F938" s="14">
        <f t="shared" si="112"/>
        <v>0</v>
      </c>
      <c r="G938" s="14">
        <v>0</v>
      </c>
      <c r="H938" s="14">
        <f t="shared" si="113"/>
        <v>0</v>
      </c>
      <c r="I938" s="14">
        <v>0</v>
      </c>
      <c r="J938" s="14">
        <f t="shared" si="114"/>
        <v>0</v>
      </c>
      <c r="K938" s="14">
        <f t="shared" si="115"/>
        <v>0</v>
      </c>
      <c r="L938" s="14">
        <f t="shared" si="116"/>
        <v>0</v>
      </c>
      <c r="M938" s="15" t="s">
        <v>2246</v>
      </c>
      <c r="N938" s="1" t="s">
        <v>2247</v>
      </c>
      <c r="O938" s="1" t="s">
        <v>52</v>
      </c>
      <c r="P938" s="1" t="s">
        <v>52</v>
      </c>
      <c r="Q938" s="1" t="s">
        <v>1976</v>
      </c>
      <c r="R938" s="1" t="s">
        <v>64</v>
      </c>
      <c r="S938" s="1" t="s">
        <v>65</v>
      </c>
      <c r="T938" s="1" t="s">
        <v>65</v>
      </c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1" t="s">
        <v>52</v>
      </c>
      <c r="AS938" s="1" t="s">
        <v>52</v>
      </c>
      <c r="AT938" s="2"/>
      <c r="AU938" s="1" t="s">
        <v>2248</v>
      </c>
      <c r="AV938" s="2">
        <v>732</v>
      </c>
    </row>
    <row r="939" spans="1:48" ht="30" customHeight="1">
      <c r="A939" s="15" t="s">
        <v>2217</v>
      </c>
      <c r="B939" s="15" t="s">
        <v>2249</v>
      </c>
      <c r="C939" s="15" t="s">
        <v>1961</v>
      </c>
      <c r="D939" s="13">
        <v>2</v>
      </c>
      <c r="E939" s="14">
        <v>0</v>
      </c>
      <c r="F939" s="14">
        <f t="shared" si="112"/>
        <v>0</v>
      </c>
      <c r="G939" s="14">
        <v>0</v>
      </c>
      <c r="H939" s="14">
        <f t="shared" si="113"/>
        <v>0</v>
      </c>
      <c r="I939" s="14">
        <v>0</v>
      </c>
      <c r="J939" s="14">
        <f t="shared" si="114"/>
        <v>0</v>
      </c>
      <c r="K939" s="14">
        <f t="shared" si="115"/>
        <v>0</v>
      </c>
      <c r="L939" s="14">
        <f t="shared" si="116"/>
        <v>0</v>
      </c>
      <c r="M939" s="15" t="s">
        <v>2250</v>
      </c>
      <c r="N939" s="1" t="s">
        <v>2251</v>
      </c>
      <c r="O939" s="1" t="s">
        <v>52</v>
      </c>
      <c r="P939" s="1" t="s">
        <v>52</v>
      </c>
      <c r="Q939" s="1" t="s">
        <v>1976</v>
      </c>
      <c r="R939" s="1" t="s">
        <v>64</v>
      </c>
      <c r="S939" s="1" t="s">
        <v>65</v>
      </c>
      <c r="T939" s="1" t="s">
        <v>65</v>
      </c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1" t="s">
        <v>52</v>
      </c>
      <c r="AS939" s="1" t="s">
        <v>52</v>
      </c>
      <c r="AT939" s="2"/>
      <c r="AU939" s="1" t="s">
        <v>2252</v>
      </c>
      <c r="AV939" s="2">
        <v>733</v>
      </c>
    </row>
    <row r="940" spans="1:48" ht="30" customHeight="1">
      <c r="A940" s="15" t="s">
        <v>2217</v>
      </c>
      <c r="B940" s="15" t="s">
        <v>2253</v>
      </c>
      <c r="C940" s="15" t="s">
        <v>1961</v>
      </c>
      <c r="D940" s="13">
        <v>2</v>
      </c>
      <c r="E940" s="14">
        <v>0</v>
      </c>
      <c r="F940" s="14">
        <f t="shared" si="112"/>
        <v>0</v>
      </c>
      <c r="G940" s="14">
        <v>0</v>
      </c>
      <c r="H940" s="14">
        <f t="shared" si="113"/>
        <v>0</v>
      </c>
      <c r="I940" s="14">
        <v>0</v>
      </c>
      <c r="J940" s="14">
        <f t="shared" si="114"/>
        <v>0</v>
      </c>
      <c r="K940" s="14">
        <f t="shared" si="115"/>
        <v>0</v>
      </c>
      <c r="L940" s="14">
        <f t="shared" si="116"/>
        <v>0</v>
      </c>
      <c r="M940" s="15" t="s">
        <v>2254</v>
      </c>
      <c r="N940" s="1" t="s">
        <v>2255</v>
      </c>
      <c r="O940" s="1" t="s">
        <v>52</v>
      </c>
      <c r="P940" s="1" t="s">
        <v>52</v>
      </c>
      <c r="Q940" s="1" t="s">
        <v>1976</v>
      </c>
      <c r="R940" s="1" t="s">
        <v>64</v>
      </c>
      <c r="S940" s="1" t="s">
        <v>65</v>
      </c>
      <c r="T940" s="1" t="s">
        <v>65</v>
      </c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1" t="s">
        <v>52</v>
      </c>
      <c r="AS940" s="1" t="s">
        <v>52</v>
      </c>
      <c r="AT940" s="2"/>
      <c r="AU940" s="1" t="s">
        <v>2256</v>
      </c>
      <c r="AV940" s="2">
        <v>734</v>
      </c>
    </row>
    <row r="941" spans="1:48" ht="30" customHeight="1">
      <c r="A941" s="13"/>
      <c r="B941" s="13"/>
      <c r="C941" s="13"/>
      <c r="D941" s="13"/>
      <c r="E941" s="14"/>
      <c r="F941" s="14"/>
      <c r="G941" s="14"/>
      <c r="H941" s="14"/>
      <c r="I941" s="14"/>
      <c r="J941" s="14"/>
      <c r="K941" s="14"/>
      <c r="L941" s="14"/>
      <c r="M941" s="13"/>
    </row>
    <row r="942" spans="1:48" ht="30" customHeight="1">
      <c r="A942" s="13"/>
      <c r="B942" s="13"/>
      <c r="C942" s="13"/>
      <c r="D942" s="13"/>
      <c r="E942" s="14"/>
      <c r="F942" s="14"/>
      <c r="G942" s="14"/>
      <c r="H942" s="14"/>
      <c r="I942" s="14"/>
      <c r="J942" s="14"/>
      <c r="K942" s="14"/>
      <c r="L942" s="14"/>
      <c r="M942" s="13"/>
    </row>
    <row r="943" spans="1:48" ht="30" customHeight="1">
      <c r="A943" s="13"/>
      <c r="B943" s="13"/>
      <c r="C943" s="13"/>
      <c r="D943" s="13"/>
      <c r="E943" s="14"/>
      <c r="F943" s="14"/>
      <c r="G943" s="14"/>
      <c r="H943" s="14"/>
      <c r="I943" s="14"/>
      <c r="J943" s="14"/>
      <c r="K943" s="14"/>
      <c r="L943" s="14"/>
      <c r="M943" s="13"/>
    </row>
    <row r="944" spans="1:48" ht="30" customHeight="1">
      <c r="A944" s="13"/>
      <c r="B944" s="13"/>
      <c r="C944" s="13"/>
      <c r="D944" s="13"/>
      <c r="E944" s="14"/>
      <c r="F944" s="14"/>
      <c r="G944" s="14"/>
      <c r="H944" s="14"/>
      <c r="I944" s="14"/>
      <c r="J944" s="14"/>
      <c r="K944" s="14"/>
      <c r="L944" s="14"/>
      <c r="M944" s="13"/>
    </row>
    <row r="945" spans="1:13" ht="30" customHeight="1">
      <c r="A945" s="13"/>
      <c r="B945" s="13"/>
      <c r="C945" s="13"/>
      <c r="D945" s="13"/>
      <c r="E945" s="14"/>
      <c r="F945" s="14"/>
      <c r="G945" s="14"/>
      <c r="H945" s="14"/>
      <c r="I945" s="14"/>
      <c r="J945" s="14"/>
      <c r="K945" s="14"/>
      <c r="L945" s="14"/>
      <c r="M945" s="13"/>
    </row>
    <row r="946" spans="1:13" ht="30" customHeight="1">
      <c r="A946" s="13"/>
      <c r="B946" s="13"/>
      <c r="C946" s="13"/>
      <c r="D946" s="13"/>
      <c r="E946" s="14"/>
      <c r="F946" s="14"/>
      <c r="G946" s="14"/>
      <c r="H946" s="14"/>
      <c r="I946" s="14"/>
      <c r="J946" s="14"/>
      <c r="K946" s="14"/>
      <c r="L946" s="14"/>
      <c r="M946" s="13"/>
    </row>
    <row r="947" spans="1:13" ht="30" customHeight="1">
      <c r="A947" s="13"/>
      <c r="B947" s="13"/>
      <c r="C947" s="13"/>
      <c r="D947" s="13"/>
      <c r="E947" s="14"/>
      <c r="F947" s="14"/>
      <c r="G947" s="14"/>
      <c r="H947" s="14"/>
      <c r="I947" s="14"/>
      <c r="J947" s="14"/>
      <c r="K947" s="14"/>
      <c r="L947" s="14"/>
      <c r="M947" s="13"/>
    </row>
    <row r="948" spans="1:13" ht="30" customHeight="1">
      <c r="A948" s="13"/>
      <c r="B948" s="13"/>
      <c r="C948" s="13"/>
      <c r="D948" s="13"/>
      <c r="E948" s="14"/>
      <c r="F948" s="14"/>
      <c r="G948" s="14"/>
      <c r="H948" s="14"/>
      <c r="I948" s="14"/>
      <c r="J948" s="14"/>
      <c r="K948" s="14"/>
      <c r="L948" s="14"/>
      <c r="M948" s="13"/>
    </row>
    <row r="949" spans="1:13" ht="30" customHeight="1">
      <c r="A949" s="13"/>
      <c r="B949" s="13"/>
      <c r="C949" s="13"/>
      <c r="D949" s="13"/>
      <c r="E949" s="14"/>
      <c r="F949" s="14"/>
      <c r="G949" s="14"/>
      <c r="H949" s="14"/>
      <c r="I949" s="14"/>
      <c r="J949" s="14"/>
      <c r="K949" s="14"/>
      <c r="L949" s="14"/>
      <c r="M949" s="13"/>
    </row>
    <row r="950" spans="1:13" ht="30" customHeight="1">
      <c r="A950" s="13"/>
      <c r="B950" s="13"/>
      <c r="C950" s="13"/>
      <c r="D950" s="13"/>
      <c r="E950" s="14"/>
      <c r="F950" s="14"/>
      <c r="G950" s="14"/>
      <c r="H950" s="14"/>
      <c r="I950" s="14"/>
      <c r="J950" s="14"/>
      <c r="K950" s="14"/>
      <c r="L950" s="14"/>
      <c r="M950" s="13"/>
    </row>
    <row r="951" spans="1:13" ht="30" customHeight="1">
      <c r="A951" s="13"/>
      <c r="B951" s="13"/>
      <c r="C951" s="13"/>
      <c r="D951" s="13"/>
      <c r="E951" s="14"/>
      <c r="F951" s="14"/>
      <c r="G951" s="14"/>
      <c r="H951" s="14"/>
      <c r="I951" s="14"/>
      <c r="J951" s="14"/>
      <c r="K951" s="14"/>
      <c r="L951" s="14"/>
      <c r="M951" s="13"/>
    </row>
    <row r="952" spans="1:13" ht="30" customHeight="1">
      <c r="A952" s="13"/>
      <c r="B952" s="13"/>
      <c r="C952" s="13"/>
      <c r="D952" s="13"/>
      <c r="E952" s="14"/>
      <c r="F952" s="14"/>
      <c r="G952" s="14"/>
      <c r="H952" s="14"/>
      <c r="I952" s="14"/>
      <c r="J952" s="14"/>
      <c r="K952" s="14"/>
      <c r="L952" s="14"/>
      <c r="M952" s="13"/>
    </row>
    <row r="953" spans="1:13" ht="30" customHeight="1">
      <c r="A953" s="13"/>
      <c r="B953" s="13"/>
      <c r="C953" s="13"/>
      <c r="D953" s="13"/>
      <c r="E953" s="14"/>
      <c r="F953" s="14"/>
      <c r="G953" s="14"/>
      <c r="H953" s="14"/>
      <c r="I953" s="14"/>
      <c r="J953" s="14"/>
      <c r="K953" s="14"/>
      <c r="L953" s="14"/>
      <c r="M953" s="13"/>
    </row>
    <row r="954" spans="1:13" ht="30" customHeight="1">
      <c r="A954" s="13"/>
      <c r="B954" s="13"/>
      <c r="C954" s="13"/>
      <c r="D954" s="13"/>
      <c r="E954" s="14"/>
      <c r="F954" s="14"/>
      <c r="G954" s="14"/>
      <c r="H954" s="14"/>
      <c r="I954" s="14"/>
      <c r="J954" s="14"/>
      <c r="K954" s="14"/>
      <c r="L954" s="14"/>
      <c r="M954" s="13"/>
    </row>
    <row r="955" spans="1:13" ht="30" customHeight="1">
      <c r="A955" s="13"/>
      <c r="B955" s="13"/>
      <c r="C955" s="13"/>
      <c r="D955" s="13"/>
      <c r="E955" s="14"/>
      <c r="F955" s="14"/>
      <c r="G955" s="14"/>
      <c r="H955" s="14"/>
      <c r="I955" s="14"/>
      <c r="J955" s="14"/>
      <c r="K955" s="14"/>
      <c r="L955" s="14"/>
      <c r="M955" s="13"/>
    </row>
    <row r="956" spans="1:13" ht="30" customHeight="1">
      <c r="A956" s="13"/>
      <c r="B956" s="13"/>
      <c r="C956" s="13"/>
      <c r="D956" s="13"/>
      <c r="E956" s="14"/>
      <c r="F956" s="14"/>
      <c r="G956" s="14"/>
      <c r="H956" s="14"/>
      <c r="I956" s="14"/>
      <c r="J956" s="14"/>
      <c r="K956" s="14"/>
      <c r="L956" s="14"/>
      <c r="M956" s="13"/>
    </row>
    <row r="957" spans="1:13" ht="30" customHeight="1">
      <c r="A957" s="13"/>
      <c r="B957" s="13"/>
      <c r="C957" s="13"/>
      <c r="D957" s="13"/>
      <c r="E957" s="14"/>
      <c r="F957" s="14"/>
      <c r="G957" s="14"/>
      <c r="H957" s="14"/>
      <c r="I957" s="14"/>
      <c r="J957" s="14"/>
      <c r="K957" s="14"/>
      <c r="L957" s="14"/>
      <c r="M957" s="13"/>
    </row>
    <row r="958" spans="1:13" ht="30" customHeight="1">
      <c r="A958" s="13"/>
      <c r="B958" s="13"/>
      <c r="C958" s="13"/>
      <c r="D958" s="13"/>
      <c r="E958" s="14"/>
      <c r="F958" s="14"/>
      <c r="G958" s="14"/>
      <c r="H958" s="14"/>
      <c r="I958" s="14"/>
      <c r="J958" s="14"/>
      <c r="K958" s="14"/>
      <c r="L958" s="14"/>
      <c r="M958" s="13"/>
    </row>
    <row r="959" spans="1:13" ht="30" customHeight="1">
      <c r="A959" s="13"/>
      <c r="B959" s="13"/>
      <c r="C959" s="13"/>
      <c r="D959" s="13"/>
      <c r="E959" s="14"/>
      <c r="F959" s="14"/>
      <c r="G959" s="14"/>
      <c r="H959" s="14"/>
      <c r="I959" s="14"/>
      <c r="J959" s="14"/>
      <c r="K959" s="14"/>
      <c r="L959" s="14"/>
      <c r="M959" s="13"/>
    </row>
    <row r="960" spans="1:13" ht="30" customHeight="1">
      <c r="A960" s="13"/>
      <c r="B960" s="13"/>
      <c r="C960" s="13"/>
      <c r="D960" s="13"/>
      <c r="E960" s="14"/>
      <c r="F960" s="14"/>
      <c r="G960" s="14"/>
      <c r="H960" s="14"/>
      <c r="I960" s="14"/>
      <c r="J960" s="14"/>
      <c r="K960" s="14"/>
      <c r="L960" s="14"/>
      <c r="M960" s="13"/>
    </row>
    <row r="961" spans="1:14" ht="30" customHeight="1">
      <c r="A961" s="13"/>
      <c r="B961" s="13"/>
      <c r="C961" s="13"/>
      <c r="D961" s="13"/>
      <c r="E961" s="14"/>
      <c r="F961" s="14"/>
      <c r="G961" s="14"/>
      <c r="H961" s="14"/>
      <c r="I961" s="14"/>
      <c r="J961" s="14"/>
      <c r="K961" s="14"/>
      <c r="L961" s="14"/>
      <c r="M961" s="13"/>
    </row>
    <row r="962" spans="1:14" ht="30" customHeight="1">
      <c r="A962" s="13"/>
      <c r="B962" s="13"/>
      <c r="C962" s="13"/>
      <c r="D962" s="13"/>
      <c r="E962" s="14"/>
      <c r="F962" s="14"/>
      <c r="G962" s="14"/>
      <c r="H962" s="14"/>
      <c r="I962" s="14"/>
      <c r="J962" s="14"/>
      <c r="K962" s="14"/>
      <c r="L962" s="14"/>
      <c r="M962" s="13"/>
    </row>
    <row r="963" spans="1:14" ht="30" customHeight="1">
      <c r="A963" s="15" t="s">
        <v>95</v>
      </c>
      <c r="B963" s="13"/>
      <c r="C963" s="13"/>
      <c r="D963" s="13"/>
      <c r="E963" s="14"/>
      <c r="F963" s="14">
        <f>SUMIF(AR869:AR962,"",F869:F962)</f>
        <v>0</v>
      </c>
      <c r="G963" s="14"/>
      <c r="H963" s="14">
        <f>SUMIF(AR869:AR962,"",H869:H962)</f>
        <v>0</v>
      </c>
      <c r="I963" s="14"/>
      <c r="J963" s="14">
        <f>SUMIF(AR869:AR962,"",J869:J962)</f>
        <v>0</v>
      </c>
      <c r="K963" s="14"/>
      <c r="L963" s="14">
        <f>SUMIF(AR869:AR962,"",L869:L962)</f>
        <v>0</v>
      </c>
      <c r="M963" s="13"/>
      <c r="N963" t="s">
        <v>96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9" manualBreakCount="29">
    <brk id="27" max="16383" man="1"/>
    <brk id="51" max="16383" man="1"/>
    <brk id="75" max="16383" man="1"/>
    <brk id="123" max="16383" man="1"/>
    <brk id="171" max="16383" man="1"/>
    <brk id="195" max="16383" man="1"/>
    <brk id="243" max="16383" man="1"/>
    <brk id="267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507" max="16383" man="1"/>
    <brk id="531" max="16383" man="1"/>
    <brk id="603" max="16383" man="1"/>
    <brk id="627" max="16383" man="1"/>
    <brk id="651" max="16383" man="1"/>
    <brk id="699" max="16383" man="1"/>
    <brk id="723" max="16383" man="1"/>
    <brk id="747" max="16383" man="1"/>
    <brk id="771" max="16383" man="1"/>
    <brk id="795" max="16383" man="1"/>
    <brk id="819" max="16383" man="1"/>
    <brk id="843" max="16383" man="1"/>
    <brk id="867" max="16383" man="1"/>
    <brk id="9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총괄집계표(통합) (2)</vt:lpstr>
      <vt:lpstr>원가-건축(+조경.토목.기계)</vt:lpstr>
      <vt:lpstr>직접공사비-건축(+조경.토목.기계)</vt:lpstr>
      <vt:lpstr>집계표 (건축)</vt:lpstr>
      <vt:lpstr>공종별집계표(건축)</vt:lpstr>
      <vt:lpstr>내역서(건축)</vt:lpstr>
      <vt:lpstr>'공종별집계표(건축)'!Print_Area</vt:lpstr>
      <vt:lpstr>'내역서(건축)'!Print_Area</vt:lpstr>
      <vt:lpstr>'원가-건축(+조경.토목.기계)'!Print_Area</vt:lpstr>
      <vt:lpstr>'직접공사비-건축(+조경.토목.기계)'!Print_Area</vt:lpstr>
      <vt:lpstr>'집계표 (건축)'!Print_Area</vt:lpstr>
      <vt:lpstr>'총괄집계표(통합) (2)'!Print_Area</vt:lpstr>
      <vt:lpstr>'공종별집계표(건축)'!Print_Titles</vt:lpstr>
      <vt:lpstr>'내역서(건축)'!Print_Titles</vt:lpstr>
      <vt:lpstr>'집계표 (건축)'!Print_Titles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hhlee</cp:lastModifiedBy>
  <cp:lastPrinted>2025-06-24T05:03:44Z</cp:lastPrinted>
  <dcterms:created xsi:type="dcterms:W3CDTF">2025-05-08T08:31:32Z</dcterms:created>
  <dcterms:modified xsi:type="dcterms:W3CDTF">2025-07-03T08:43:18Z</dcterms:modified>
</cp:coreProperties>
</file>