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정태우업무 G\1전기실 업무\0전기업무 관련(정태우)\0.성서전기실 전기공사(2010. 8.15)\20.도면작업2026년\19. 2026. 6. 1. 도심 캠퍼스 관련 자료\02 전기\"/>
    </mc:Choice>
  </mc:AlternateContent>
  <xr:revisionPtr revIDLastSave="0" documentId="8_{2990C0B0-708B-4C5A-ABDF-DBFEF9D88BE2}" xr6:coauthVersionLast="47" xr6:coauthVersionMax="47" xr10:uidLastSave="{00000000-0000-0000-0000-000000000000}"/>
  <bookViews>
    <workbookView xWindow="-120" yWindow="-120" windowWidth="29040" windowHeight="15720" tabRatio="717" xr2:uid="{00000000-000D-0000-FFFF-FFFF00000000}"/>
  </bookViews>
  <sheets>
    <sheet name="도면표지" sheetId="10" r:id="rId1"/>
    <sheet name="갑지" sheetId="11" r:id="rId2"/>
    <sheet name="공사원가" sheetId="12" r:id="rId3"/>
    <sheet name="공종별집계표" sheetId="9" r:id="rId4"/>
    <sheet name="공종별내역서" sheetId="8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CDT2">#REF!</definedName>
    <definedName name="__JJ21">[1]중기일위대가!$J$25</definedName>
    <definedName name="__JK21">[1]중기일위대가!$K$25</definedName>
    <definedName name="__JN21">[1]중기일위대가!$I$25</definedName>
    <definedName name="_CDT2">#REF!</definedName>
    <definedName name="_Fill" hidden="1">[2]날개벽수량표!#REF!</definedName>
    <definedName name="_JJ21">[1]중기일위대가!$J$25</definedName>
    <definedName name="_JK21">[1]중기일위대가!$K$25</definedName>
    <definedName name="_JN21">[1]중기일위대가!$I$25</definedName>
    <definedName name="_Key1" hidden="1">'[3]방송(체육관)'!#REF!</definedName>
    <definedName name="_Key2" hidden="1">'[3]방송(체육관)'!#REF!</definedName>
    <definedName name="_Sort" hidden="1">'[3]방송(체육관)'!#REF!</definedName>
    <definedName name="_SUM1">[4]EP0618!#REF!</definedName>
    <definedName name="_SUM10">[4]EP0618!#REF!</definedName>
    <definedName name="_SUM11">[4]EP0618!#REF!</definedName>
    <definedName name="_SUM12">[4]EP0618!#REF!</definedName>
    <definedName name="_SUM13">[4]EP0618!#REF!</definedName>
    <definedName name="_SUM14">[4]EP0618!#REF!</definedName>
    <definedName name="_SUM15">[4]EP0618!#REF!</definedName>
    <definedName name="_SUM16">[4]EP0618!#REF!</definedName>
    <definedName name="_SUM17">[4]EP0618!#REF!</definedName>
    <definedName name="_SUM18">[4]EP0618!#REF!</definedName>
    <definedName name="_SUM19">[4]EP0618!#REF!</definedName>
    <definedName name="_SUM2">[4]EP0618!#REF!</definedName>
    <definedName name="_SUM3">[4]EP0618!#REF!</definedName>
    <definedName name="_SUM4">[4]EP0618!#REF!</definedName>
    <definedName name="_SUM5">[4]EP0618!#REF!</definedName>
    <definedName name="_SUM6">[4]EP0618!#REF!</definedName>
    <definedName name="_SUM7">[4]EP0618!#REF!</definedName>
    <definedName name="_SUM8">[4]EP0618!#REF!</definedName>
    <definedName name="_SUM9">[4]EP0618!#REF!</definedName>
    <definedName name="\0">#N/A</definedName>
    <definedName name="\a">#N/A</definedName>
    <definedName name="\c">#N/A</definedName>
    <definedName name="\e">#N/A</definedName>
    <definedName name="\m">#N/A</definedName>
    <definedName name="\p">#N/A</definedName>
    <definedName name="\s">#N/A</definedName>
    <definedName name="\z">#N/A</definedName>
    <definedName name="a" localSheetId="2">공사원가!집</definedName>
    <definedName name="a">[0]!집</definedName>
    <definedName name="AAA" localSheetId="2">BlankMacro1</definedName>
    <definedName name="AAA">BlankMacro1</definedName>
    <definedName name="ART">#REF!</definedName>
    <definedName name="bbb" localSheetId="2">BlankMacro1</definedName>
    <definedName name="bbb">BlankMacro1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>#REF!</definedName>
    <definedName name="CALCD">#N/A</definedName>
    <definedName name="CALCE">#REF!</definedName>
    <definedName name="ccc" localSheetId="2">BlankMacro1</definedName>
    <definedName name="ccc">BlankMacro1</definedName>
    <definedName name="CELL">#REF!</definedName>
    <definedName name="cl_노무비_전">#REF!</definedName>
    <definedName name="cl_재료비_전">#REF!</definedName>
    <definedName name="CODE">#REF!</definedName>
    <definedName name="cp_노무비_전">#REF!</definedName>
    <definedName name="cp_재료비_전">#REF!</definedName>
    <definedName name="cpp_cable">#REF!</definedName>
    <definedName name="cpp_cable_conlen">#REF!</definedName>
    <definedName name="cpp_cable_consize">#REF!</definedName>
    <definedName name="cpp_cable_flexlen">#REF!</definedName>
    <definedName name="cpp_cable_from">#REF!</definedName>
    <definedName name="cpp_cable_length">#REF!</definedName>
    <definedName name="CPP_CABLE_TO">#REF!</definedName>
    <definedName name="cpp_cable_tot_cable">#REF!</definedName>
    <definedName name="cpp_cable_tot_conduit">#REF!</definedName>
    <definedName name="cpp_cable_tot_consup">#REF!</definedName>
    <definedName name="cpp_cable_tot_flexible">#REF!</definedName>
    <definedName name="cpp_cable_type">#REF!</definedName>
    <definedName name="cpp_cable_wireno">#REF!</definedName>
    <definedName name="CPP_CABLELIST_CONLEN">#REF!</definedName>
    <definedName name="CPP_CABLELIST_CONSIZE">#REF!</definedName>
    <definedName name="CPP_CABLELIST_FLEXLEN">#REF!</definedName>
    <definedName name="CPP_CABLELIST_LENGTH">#REF!</definedName>
    <definedName name="CPP_CABLELIST_TYPE">#REF!</definedName>
    <definedName name="_xlnm.Criteria">#REF!</definedName>
    <definedName name="Criteria_MI">#REF!</definedName>
    <definedName name="CRT">#REF!</definedName>
    <definedName name="cvbnml" localSheetId="2">BlankMacro1</definedName>
    <definedName name="cvbnml">BlankMacro1</definedName>
    <definedName name="D" localSheetId="2">BlankMacro1</definedName>
    <definedName name="D">BlankMacro1</definedName>
    <definedName name="DANGA">#REF!,#REF!</definedName>
    <definedName name="danga2">#REF!,#REF!</definedName>
    <definedName name="_xlnm.Database">[5]NEYOK!$B$3:$E$1007</definedName>
    <definedName name="Database_MI">#REF!</definedName>
    <definedName name="dd" localSheetId="2">BlankMacro1</definedName>
    <definedName name="dd">BlankMacro1</definedName>
    <definedName name="DDD">#REF!</definedName>
    <definedName name="DDS" localSheetId="2">BlankMacro1</definedName>
    <definedName name="DDS">BlankMacro1</definedName>
    <definedName name="DDW" localSheetId="2">BlankMacro1</definedName>
    <definedName name="DDW">BlankMacro1</definedName>
    <definedName name="DEMI_CABLE">#REF!</definedName>
    <definedName name="demi_cable_tot_cable">#REF!</definedName>
    <definedName name="DEMI_CABLE_TOT_CONDUIT">#REF!</definedName>
    <definedName name="demi_cable_tot_consup">#REF!</definedName>
    <definedName name="DEMI_CABLE_TOT_FLEXIBLE">#REF!</definedName>
    <definedName name="DEMI_CABLELIST_CONLEN">#REF!</definedName>
    <definedName name="DEMI_CABLELIST_CONSIZE">#REF!</definedName>
    <definedName name="DEMI_CABLELIST_FLEXLEN">#REF!</definedName>
    <definedName name="DEMI_CABLELIST_LENGTH">#REF!</definedName>
    <definedName name="DEMI_CABLELIST_TYPE">#REF!</definedName>
    <definedName name="DEMI_CONDUIT_CONLEN">#REF!</definedName>
    <definedName name="DEMI_CONDUIT_FLEXLEN">#REF!</definedName>
    <definedName name="DEMI_CONDUIT_SIZE">#REF!</definedName>
    <definedName name="dhd" localSheetId="2">BlankMacro1</definedName>
    <definedName name="dhd">BlankMacro1</definedName>
    <definedName name="DKD" localSheetId="2">BlankMacro1</definedName>
    <definedName name="DKD">BlankMacro1</definedName>
    <definedName name="DKE" localSheetId="2">BlankMacro1</definedName>
    <definedName name="DKE">BlankMacro1</definedName>
    <definedName name="DKGK" localSheetId="2">BlankMacro1</definedName>
    <definedName name="DKGK">BlankMacro1</definedName>
    <definedName name="dm_노무비_전">#REF!</definedName>
    <definedName name="dm_재료비_전">#REF!</definedName>
    <definedName name="DS" localSheetId="2">BlankMacro1</definedName>
    <definedName name="DS">BlankMacro1</definedName>
    <definedName name="DWS" localSheetId="2">BlankMacro1</definedName>
    <definedName name="DWS">BlankMacro1</definedName>
    <definedName name="E" localSheetId="2">BlankMacro1</definedName>
    <definedName name="E">BlankMacro1</definedName>
    <definedName name="EA">#REF!</definedName>
    <definedName name="EARCA">#N/A</definedName>
    <definedName name="EARCB">#N/A</definedName>
    <definedName name="EB">#REF!</definedName>
    <definedName name="EDT">#N/A</definedName>
    <definedName name="EE">#REF!</definedName>
    <definedName name="EEE" localSheetId="2">BlankMacro1</definedName>
    <definedName name="EEE">BlankMacro1</definedName>
    <definedName name="ELG">#REF!</definedName>
    <definedName name="EXE" localSheetId="2">BlankMacro1</definedName>
    <definedName name="EXE">BlankMacro1</definedName>
    <definedName name="FFFF" localSheetId="2">BlankMacro1</definedName>
    <definedName name="FFFF">BlankMacro1</definedName>
    <definedName name="fffffff" localSheetId="2">BlankMacro1</definedName>
    <definedName name="fffffff">BlankMacro1</definedName>
    <definedName name="FILENAME">#REF!</definedName>
    <definedName name="FKLDFAJFKDLS" localSheetId="2">BlankMacro1</definedName>
    <definedName name="FKLDFAJFKDLS">BlankMacro1</definedName>
    <definedName name="gg" localSheetId="2">BlankMacro1</definedName>
    <definedName name="gg">BlankMacro1</definedName>
    <definedName name="GHHJHJ" localSheetId="2">BlankMacro1</definedName>
    <definedName name="GHHJHJ">BlankMacro1</definedName>
    <definedName name="hgju" localSheetId="2">BlankMacro1</definedName>
    <definedName name="hgju">BlankMacro1</definedName>
    <definedName name="hhhh" localSheetId="2">BlankMacro1</definedName>
    <definedName name="hhhh">BlankMacro1</definedName>
    <definedName name="hypo_cable_cablelen">#REF!</definedName>
    <definedName name="hypo_cable_conlen">#REF!</definedName>
    <definedName name="hypo_cable_consize">#REF!</definedName>
    <definedName name="hypo_cable_flexlen">#REF!</definedName>
    <definedName name="hypo_cable_tot_cable">#REF!</definedName>
    <definedName name="hypo_cable_tot_conduit">#REF!</definedName>
    <definedName name="hypo_cable_tot_consup">#REF!</definedName>
    <definedName name="hypo_cable_tot_flexible">#REF!</definedName>
    <definedName name="hypo_cable_type">#REF!</definedName>
    <definedName name="hypo_conduit_flex">#REF!</definedName>
    <definedName name="hypo_conduit_group">#REF!</definedName>
    <definedName name="hypo_conduit_pvc">#REF!</definedName>
    <definedName name="hypo_conduit_size">#REF!</definedName>
    <definedName name="hypo_conduit_steel">#REF!</definedName>
    <definedName name="ID">#REF!,#REF!</definedName>
    <definedName name="ii" localSheetId="2">BlankMacro1</definedName>
    <definedName name="ii">BlankMacro1</definedName>
    <definedName name="K" localSheetId="2">BlankMacro1</definedName>
    <definedName name="K">BlankMacro1</definedName>
    <definedName name="KA">[6]MOTOR!$B$61:$E$68</definedName>
    <definedName name="kkk" localSheetId="2">BlankMacro1</definedName>
    <definedName name="kkk">BlankMacro1</definedName>
    <definedName name="kkkkkkk" localSheetId="2">BlankMacro1</definedName>
    <definedName name="kkkkkkk">BlankMacro1</definedName>
    <definedName name="labor">#REF!</definedName>
    <definedName name="LENGTH">#REF!</definedName>
    <definedName name="lll" localSheetId="2">BlankMacro1</definedName>
    <definedName name="lll">BlankMacro1</definedName>
    <definedName name="llllll" localSheetId="2">BlankMacro1</definedName>
    <definedName name="llllll">BlankMacro1</definedName>
    <definedName name="M">#N/A</definedName>
    <definedName name="Macro10">[7]!Macro10</definedName>
    <definedName name="Macro12">[7]!Macro12</definedName>
    <definedName name="Macro13">[7]!Macro13</definedName>
    <definedName name="Macro14">[7]!Macro14</definedName>
    <definedName name="Macro2">[7]!Macro2</definedName>
    <definedName name="Macro5">[7]!Macro5</definedName>
    <definedName name="Macro6">[7]!Macro6</definedName>
    <definedName name="Macro7">[7]!Macro7</definedName>
    <definedName name="Macro8">[7]!Macro8</definedName>
    <definedName name="Macro9">[7]!Macro9</definedName>
    <definedName name="MONEY">#REF!,#REF!</definedName>
    <definedName name="monitor">#REF!</definedName>
    <definedName name="NO.">#REF!</definedName>
    <definedName name="ooooooo" localSheetId="2">BlankMacro1</definedName>
    <definedName name="ooooooo">BlankMacro1</definedName>
    <definedName name="P" localSheetId="2">공사원가!P</definedName>
    <definedName name="P">[0]!P</definedName>
    <definedName name="PAC">#N/A</definedName>
    <definedName name="PACB">#N/A</definedName>
    <definedName name="PACC">#N/A</definedName>
    <definedName name="PACD">#N/A</definedName>
    <definedName name="PARCA">#N/A</definedName>
    <definedName name="poi" localSheetId="2">BlankMacro1</definedName>
    <definedName name="poi">BlankMacro1</definedName>
    <definedName name="_xlnm.Print_Area" localSheetId="1">갑지!$A$1:$AD$24</definedName>
    <definedName name="_xlnm.Print_Area" localSheetId="2">공사원가!$A$1:$F$35</definedName>
    <definedName name="_xlnm.Print_Area" localSheetId="4">공종별내역서!$A$1:$M$185</definedName>
    <definedName name="_xlnm.Print_Area" localSheetId="3">공종별집계표!$A$1:$M$29</definedName>
    <definedName name="_xlnm.Print_Area" localSheetId="0">도면표지!$A$1:$C$11</definedName>
    <definedName name="Print_Area_MI">[8]물가시세!#REF!</definedName>
    <definedName name="PRINT_TITELS">#REF!</definedName>
    <definedName name="print_titil">#REF!</definedName>
    <definedName name="_xlnm.Print_Titles" localSheetId="4">공종별내역서!$1:$3</definedName>
    <definedName name="_xlnm.Print_Titles" localSheetId="3">공종별집계표!$1:$4</definedName>
    <definedName name="_xlnm.Print_Titles">#REF!</definedName>
    <definedName name="PRINTTITLES">#REF!</definedName>
    <definedName name="PRT">#N/A</definedName>
    <definedName name="Q" localSheetId="2">BlankMacro1</definedName>
    <definedName name="Q">BlankMacro1</definedName>
    <definedName name="RGY" localSheetId="2">BlankMacro1</definedName>
    <definedName name="RGY">BlankMacro1</definedName>
    <definedName name="rrr" localSheetId="2">BlankMacro1</definedName>
    <definedName name="rrr">BlankMacro1</definedName>
    <definedName name="rtr" localSheetId="2">BlankMacro1</definedName>
    <definedName name="rtr">BlankMacro1</definedName>
    <definedName name="rty" localSheetId="2">BlankMacro1</definedName>
    <definedName name="rty">BlankMacro1</definedName>
    <definedName name="RTYUI" localSheetId="2">BlankMacro1</definedName>
    <definedName name="RTYUI">BlankMacro1</definedName>
    <definedName name="rtyuu" localSheetId="2">BlankMacro1</definedName>
    <definedName name="rtyuu">BlankMacro1</definedName>
    <definedName name="S" localSheetId="2">BlankMacro1</definedName>
    <definedName name="S">BlankMacro1</definedName>
    <definedName name="SAV">#N/A</definedName>
    <definedName name="size">#REF!</definedName>
    <definedName name="T" localSheetId="2">BlankMacro1</definedName>
    <definedName name="T">BlankMacro1</definedName>
    <definedName name="TITLES_PRINT">#REF!</definedName>
    <definedName name="TOP">#N/A</definedName>
    <definedName name="TREE" localSheetId="2">BlankMacro1</definedName>
    <definedName name="TREE">BlankMacro1</definedName>
    <definedName name="TRY" localSheetId="2">BlankMacro1</definedName>
    <definedName name="TRY">BlankMacro1</definedName>
    <definedName name="TTTTTTTTTTY" localSheetId="2">BlankMacro1</definedName>
    <definedName name="TTTTTTTTTTY">BlankMacro1</definedName>
    <definedName name="TYPE">#REF!</definedName>
    <definedName name="TYTY" localSheetId="2">BlankMacro1</definedName>
    <definedName name="TYTY">BlankMacro1</definedName>
    <definedName name="tyu" localSheetId="2">BlankMacro1</definedName>
    <definedName name="tyu">BlankMacro1</definedName>
    <definedName name="TYUI" localSheetId="2">BlankMacro1</definedName>
    <definedName name="TYUI">BlankMacro1</definedName>
    <definedName name="tyuio" localSheetId="2">BlankMacro1</definedName>
    <definedName name="tyuio">BlankMacro1</definedName>
    <definedName name="UIOP" localSheetId="2">BlankMacro1</definedName>
    <definedName name="UIOP">BlankMacro1</definedName>
    <definedName name="uuu" localSheetId="2">BlankMacro1</definedName>
    <definedName name="uuu">BlankMacro1</definedName>
    <definedName name="V" localSheetId="2">BlankMacro1</definedName>
    <definedName name="V">BlankMacro1</definedName>
    <definedName name="VAT">#REF!</definedName>
    <definedName name="vvv" localSheetId="2">BlankMacro1</definedName>
    <definedName name="vvv">BlankMacro1</definedName>
    <definedName name="W" localSheetId="2">BlankMacro1</definedName>
    <definedName name="W">BlankMacro1</definedName>
    <definedName name="wkd" localSheetId="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kd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표준공종단가.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X" localSheetId="2">BlankMacro1</definedName>
    <definedName name="X">BlankMacro1</definedName>
    <definedName name="xxx" localSheetId="2">BlankMacro1</definedName>
    <definedName name="xxx">BlankMacro1</definedName>
    <definedName name="Y" localSheetId="2">BlankMacro1</definedName>
    <definedName name="Y">BlankMacro1</definedName>
    <definedName name="ytrre" localSheetId="2">BlankMacro1</definedName>
    <definedName name="ytrre">BlankMacro1</definedName>
    <definedName name="yyy" localSheetId="2">BlankMacro1</definedName>
    <definedName name="yyy">BlankMacro1</definedName>
    <definedName name="yyyyyyyyyyyyu" localSheetId="2">BlankMacro1</definedName>
    <definedName name="yyyyyyyyyyyyu">BlankMacro1</definedName>
    <definedName name="Z" localSheetId="2">BlankMacro1</definedName>
    <definedName name="Z">BlankMacro1</definedName>
    <definedName name="zzz" localSheetId="2">BlankMacro1</definedName>
    <definedName name="zzz">BlankMacro1</definedName>
    <definedName name="ㄱㄱㄱ" localSheetId="2">BlankMacro1</definedName>
    <definedName name="ㄱㄱㄱ">BlankMacro1</definedName>
    <definedName name="ㄱㄷㄷ" localSheetId="2">BlankMacro1</definedName>
    <definedName name="ㄱㄷㄷ">BlankMacro1</definedName>
    <definedName name="가" localSheetId="2">BlankMacro1</definedName>
    <definedName name="가">BlankMacro1</definedName>
    <definedName name="가가" localSheetId="2">BlankMacro1</definedName>
    <definedName name="가가">BlankMacro1</definedName>
    <definedName name="가나" localSheetId="2">BlankMacro1</definedName>
    <definedName name="가나">BlankMacro1</definedName>
    <definedName name="가나다라">[9]수량산출서!#REF!</definedName>
    <definedName name="가라" localSheetId="2">BlankMacro1</definedName>
    <definedName name="가라">BlankMacro1</definedName>
    <definedName name="가모" localSheetId="2">BlankMacro1</definedName>
    <definedName name="가모">BlankMacro1</definedName>
    <definedName name="가사" localSheetId="2">BlankMacro1</definedName>
    <definedName name="가사">BlankMacro1</definedName>
    <definedName name="가오" localSheetId="2">BlankMacro1</definedName>
    <definedName name="가오">BlankMacro1</definedName>
    <definedName name="가하" localSheetId="2">BlankMacro1</definedName>
    <definedName name="가하">BlankMacro1</definedName>
    <definedName name="간선변경" localSheetId="2">BlankMacro1</definedName>
    <definedName name="간선변경">BlankMacro1</definedName>
    <definedName name="간접노무비">#REF!</definedName>
    <definedName name="간지" localSheetId="2">BlankMacro1</definedName>
    <definedName name="간지">BlankMacro1</definedName>
    <definedName name="감감" localSheetId="2">공사원가!감감</definedName>
    <definedName name="감감">[0]!감감</definedName>
    <definedName name="개요" localSheetId="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개요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건축목공">#REF!</definedName>
    <definedName name="견">'[10]총 원가계산'!#REF!</definedName>
    <definedName name="견적갑지">'[10]총 원가계산'!#REF!</definedName>
    <definedName name="계장공">#REF!</definedName>
    <definedName name="계장품셈">'[11]계장 품셈표'!$A$5:$W$371</definedName>
    <definedName name="고압케이블공">#REF!</definedName>
    <definedName name="공구손료">#REF!</definedName>
    <definedName name="공급가액">#REF!</definedName>
    <definedName name="공량" localSheetId="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공량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공사명">#REF!</definedName>
    <definedName name="공사비">#REF!</definedName>
    <definedName name="관급">#REF!,#REF!,#REF!</definedName>
    <definedName name="관급자재2" localSheetId="2">공사원가!관급자재2</definedName>
    <definedName name="관급자재2">[0]!관급자재2</definedName>
    <definedName name="관급자재대" localSheetId="2">공사원가!관급자재대</definedName>
    <definedName name="관급자재대">[0]!관급자재대</definedName>
    <definedName name="관급자재비">#REF!</definedName>
    <definedName name="관급자재표" localSheetId="2">공사원가!관급자재2</definedName>
    <definedName name="관급자재표">관급자재2</definedName>
    <definedName name="관급집계" localSheetId="2">BlankMacro1</definedName>
    <definedName name="관급집계">BlankMacro1</definedName>
    <definedName name="교부승인" localSheetId="2">BlankMacro1</definedName>
    <definedName name="교부승인">BlankMacro1</definedName>
    <definedName name="기계경비">#REF!</definedName>
    <definedName name="기계설치공">#REF!</definedName>
    <definedName name="기사">#REF!</definedName>
    <definedName name="기타">#REF!</definedName>
    <definedName name="기타경비">#REF!</definedName>
    <definedName name="ㄳㄷㄷ" localSheetId="2">BlankMacro1</definedName>
    <definedName name="ㄳㄷㄷ">BlankMacro1</definedName>
    <definedName name="ㄴㄴ" localSheetId="2">BlankMacro1</definedName>
    <definedName name="ㄴㄴ">BlankMacro1</definedName>
    <definedName name="나" localSheetId="2">BlankMacro1</definedName>
    <definedName name="나">BlankMacro1</definedName>
    <definedName name="나나" localSheetId="2">BlankMacro1</definedName>
    <definedName name="나나">BlankMacro1</definedName>
    <definedName name="남덕" localSheetId="2">BlankMacro1</definedName>
    <definedName name="남덕">BlankMacro1</definedName>
    <definedName name="남산내역" localSheetId="2">BlankMacro1</definedName>
    <definedName name="남산내역">BlankMacro1</definedName>
    <definedName name="내선전공">#REF!</definedName>
    <definedName name="내역" localSheetId="2">BlankMacro1</definedName>
    <definedName name="내역">BlankMacro1</definedName>
    <definedName name="내역1" localSheetId="2">BlankMacro1</definedName>
    <definedName name="내역1">BlankMacro1</definedName>
    <definedName name="내역샘플" localSheetId="2">BlankMacro1</definedName>
    <definedName name="내역샘플">BlankMacro1</definedName>
    <definedName name="내역서" localSheetId="2">BlankMacro1</definedName>
    <definedName name="내역서">BlankMacro1</definedName>
    <definedName name="내역서다" localSheetId="2">BlankMacro1</definedName>
    <definedName name="내역서다">BlankMacro1</definedName>
    <definedName name="내역웃기네" localSheetId="2">BlankMacro1</definedName>
    <definedName name="내역웃기네">BlankMacro1</definedName>
    <definedName name="내장공">#REF!</definedName>
    <definedName name="노무비">#REF!</definedName>
    <definedName name="노무비소계">#REF!</definedName>
    <definedName name="ㄷㄱ" localSheetId="2">공사원가!ㄷㄱ</definedName>
    <definedName name="ㄷㄱ">[0]!ㄷㄱ</definedName>
    <definedName name="ㄷㄱㄷㄱ" localSheetId="2">BlankMacro1</definedName>
    <definedName name="ㄷㄱㄷㄱ">BlankMacro1</definedName>
    <definedName name="다" localSheetId="2">BlankMacro1</definedName>
    <definedName name="다">BlankMacro1</definedName>
    <definedName name="다하" localSheetId="2">BlankMacro1</definedName>
    <definedName name="다하">BlankMacro1</definedName>
    <definedName name="닥트공">#REF!</definedName>
    <definedName name="단가">#REF!,#REF!</definedName>
    <definedName name="단가2">#REF!,#REF!</definedName>
    <definedName name="단가대비">#REF!</definedName>
    <definedName name="단가대비표">#REF!</definedName>
    <definedName name="단가비교표">#REF!,#REF!</definedName>
    <definedName name="단가최종">[12]단가최종!$A$1:$IV$65536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대가">[13]대가목록!$B$2:$H$82</definedName>
    <definedName name="대가공량">#REF!</definedName>
    <definedName name="대가내역">#REF!</definedName>
    <definedName name="대가목록">[12]대가목록!$B$2:$H$18</definedName>
    <definedName name="대지면적">#REF!</definedName>
    <definedName name="도급공사">#REF!</definedName>
    <definedName name="도급예산액">#REF!</definedName>
    <definedName name="도급예상액">#REF!</definedName>
    <definedName name="도라" localSheetId="2">BlankMacro1</definedName>
    <definedName name="도라">BlankMacro1</definedName>
    <definedName name="도장공">#REF!</definedName>
    <definedName name="동일비목" localSheetId="2">공사원가!동일비목</definedName>
    <definedName name="동일비목">[0]!동일비목</definedName>
    <definedName name="ㄹ">#REF!</definedName>
    <definedName name="ㄹㅇㄷㄱ" localSheetId="2">BlankMacro1</definedName>
    <definedName name="ㄹㅇㄷㄱ">BlankMacro1</definedName>
    <definedName name="라" localSheetId="2">BlankMacro1</definedName>
    <definedName name="라">BlankMacro1</definedName>
    <definedName name="라라" localSheetId="2">BlankMacro1</definedName>
    <definedName name="라라">BlankMacro1</definedName>
    <definedName name="라랄" localSheetId="2">BlankMacro1</definedName>
    <definedName name="라랄">BlankMacro1</definedName>
    <definedName name="라사" localSheetId="2">BlankMacro1</definedName>
    <definedName name="라사">BlankMacro1</definedName>
    <definedName name="라인" localSheetId="2">BlankMacro1</definedName>
    <definedName name="라인">BlankMacro1</definedName>
    <definedName name="라호" localSheetId="2">BlankMacro1</definedName>
    <definedName name="라호">BlankMacro1</definedName>
    <definedName name="로로" localSheetId="2">BlankMacro1</definedName>
    <definedName name="로로">BlankMacro1</definedName>
    <definedName name="로사" localSheetId="2">BlankMacro1</definedName>
    <definedName name="로사">BlankMacro1</definedName>
    <definedName name="로아" localSheetId="2">BlankMacro1</definedName>
    <definedName name="로아">BlankMacro1</definedName>
    <definedName name="롤로" localSheetId="2">BlankMacro1</definedName>
    <definedName name="롤로">BlankMacro1</definedName>
    <definedName name="리벳공">#REF!</definedName>
    <definedName name="ㄺㄱ" localSheetId="2">BlankMacro1</definedName>
    <definedName name="ㄺㄱ">BlankMacro1</definedName>
    <definedName name="ㄺㄷㅇ" localSheetId="2">BlankMacro1</definedName>
    <definedName name="ㄺㄷㅇ">BlankMacro1</definedName>
    <definedName name="ㅀㄳ" localSheetId="2">BlankMacro1</definedName>
    <definedName name="ㅀㄳ">BlankMacro1</definedName>
    <definedName name="ㅁ">#REF!</definedName>
    <definedName name="ㅁ1">[14]재료비내역서!#REF!</definedName>
    <definedName name="ㅁ219">#REF!</definedName>
    <definedName name="ㅁㅁ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localSheetId="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ㅁ">#REF!</definedName>
    <definedName name="마" localSheetId="2">BlankMacro1</definedName>
    <definedName name="마">BlankMacro1</definedName>
    <definedName name="말" localSheetId="2">BlankMacro1</definedName>
    <definedName name="말">BlankMacro1</definedName>
    <definedName name="목공" localSheetId="2">공사원가!관급자재2</definedName>
    <definedName name="목공">관급자재2</definedName>
    <definedName name="목도공">#REF!</definedName>
    <definedName name="미장공">#REF!</definedName>
    <definedName name="ㅂㅁㅌㅊ" localSheetId="2">BlankMacro1</definedName>
    <definedName name="ㅂㅁㅌㅊ">BlankMacro1</definedName>
    <definedName name="ㅂㅂㅂㅂ" localSheetId="2">BlankMacro1</definedName>
    <definedName name="ㅂㅂㅂㅂ">BlankMacro1</definedName>
    <definedName name="바" localSheetId="2">BlankMacro1</definedName>
    <definedName name="바">BlankMacro1</definedName>
    <definedName name="방송" localSheetId="2">BlankMacro1</definedName>
    <definedName name="방송">BlankMacro1</definedName>
    <definedName name="방수공">#REF!</definedName>
    <definedName name="배관공">#REF!</definedName>
    <definedName name="배전전공">#REF!</definedName>
    <definedName name="배전활선전공">#REF!</definedName>
    <definedName name="변간접노무비">#REF!</definedName>
    <definedName name="변공구손료">#REF!</definedName>
    <definedName name="변기록사진대">#REF!</definedName>
    <definedName name="변복리후생비">#REF!</definedName>
    <definedName name="변본사본">#REF!</definedName>
    <definedName name="변본사분">#REF!</definedName>
    <definedName name="변세금공과금">#REF!</definedName>
    <definedName name="변소모품비">#REF!</definedName>
    <definedName name="변안전관리비">#REF!</definedName>
    <definedName name="변여비교통통신비">#REF!</definedName>
    <definedName name="변이윤">#REF!</definedName>
    <definedName name="변일반관리비">#REF!</definedName>
    <definedName name="변직접노무비">#REF!</definedName>
    <definedName name="보일러" localSheetId="2">BlankMacro1</definedName>
    <definedName name="보일러">BlankMacro1</definedName>
    <definedName name="보통인부">#REF!</definedName>
    <definedName name="복리후생비">#REF!</definedName>
    <definedName name="본사분">#REF!</definedName>
    <definedName name="본사재료비">#REF!</definedName>
    <definedName name="부가가치세">#REF!</definedName>
    <definedName name="부가세">#REF!</definedName>
    <definedName name="부하_부하명">#REF!</definedName>
    <definedName name="분전반" localSheetId="2">BlankMacro1</definedName>
    <definedName name="분전반">BlankMacro1</definedName>
    <definedName name="비계공">#REF!</definedName>
    <definedName name="비목1">#REF!</definedName>
    <definedName name="비목2">#REF!</definedName>
    <definedName name="비목3">#REF!</definedName>
    <definedName name="비목4">#REF!</definedName>
    <definedName name="ㅅ436">#N/A</definedName>
    <definedName name="ㅅ교" localSheetId="2">BlankMacro1</definedName>
    <definedName name="ㅅ교">BlankMacro1</definedName>
    <definedName name="ㅅㅅㅅㅅㅅㅅㅅㅅㅅㅅㅅㅅㅅㅅㅅㅅㅅㅅㅅㅅ" localSheetId="2">BlankMacro1</definedName>
    <definedName name="ㅅㅅㅅㅅㅅㅅㅅㅅㅅㅅㅅㅅㅅㅅㅅㅅㅅㅅㅅㅅ">BlankMacro1</definedName>
    <definedName name="ㅅ효" localSheetId="2">BlankMacro1</definedName>
    <definedName name="ㅅ효">BlankMacro1</definedName>
    <definedName name="사" localSheetId="2">BlankMacro1</definedName>
    <definedName name="사">BlankMacro1</definedName>
    <definedName name="사라" localSheetId="2">BlankMacro1</definedName>
    <definedName name="사라">BlankMacro1</definedName>
    <definedName name="사막" localSheetId="2">BlankMacro1</definedName>
    <definedName name="사막">BlankMacro1</definedName>
    <definedName name="사사" localSheetId="2">BlankMacro1</definedName>
    <definedName name="사사">BlankMacro1</definedName>
    <definedName name="사업소분">#REF!</definedName>
    <definedName name="산" localSheetId="2">BlankMacro1</definedName>
    <definedName name="산">BlankMacro1</definedName>
    <definedName name="산재보험료">#REF!</definedName>
    <definedName name="서호" localSheetId="2">BlankMacro1</definedName>
    <definedName name="서호">BlankMacro1</definedName>
    <definedName name="설계내역서" localSheetId="2">BlankMacro1</definedName>
    <definedName name="설계내역서">BlankMacro1</definedName>
    <definedName name="소계">#REF!</definedName>
    <definedName name="소방공량산출서" localSheetId="2">BlankMacro1</definedName>
    <definedName name="소방공량산출서">BlankMacro1</definedName>
    <definedName name="소방내역" localSheetId="2">BlankMacro1</definedName>
    <definedName name="소방내역">BlankMacro1</definedName>
    <definedName name="소방내역서" localSheetId="2">BlankMacro1</definedName>
    <definedName name="소방내역서">BlankMacro1</definedName>
    <definedName name="소방단가" localSheetId="2">BlankMacro1</definedName>
    <definedName name="소방단가">BlankMacro1</definedName>
    <definedName name="소방단가조사서" localSheetId="2">BlankMacro1</definedName>
    <definedName name="소방단가조사서">BlankMacro1</definedName>
    <definedName name="소방일위" localSheetId="2">BlankMacro1</definedName>
    <definedName name="소방일위">BlankMacro1</definedName>
    <definedName name="송전전공">#REF!</definedName>
    <definedName name="송전활선전공">#REF!</definedName>
    <definedName name="쇼ㅕ" localSheetId="2">BlankMacro1</definedName>
    <definedName name="쇼ㅕ">BlankMacro1</definedName>
    <definedName name="쇼ㅕㅑ" localSheetId="2">BlankMacro1</definedName>
    <definedName name="쇼ㅕㅑ">BlankMacro1</definedName>
    <definedName name="쇼ㅕㅑㅔ" localSheetId="2">BlankMacro1</definedName>
    <definedName name="쇼ㅕㅑㅔ">BlankMacro1</definedName>
    <definedName name="순공사비">#REF!</definedName>
    <definedName name="순공사원가">#REF!</definedName>
    <definedName name="스튜디오소계">#REF!</definedName>
    <definedName name="신규품셈" localSheetId="2">공사원가!신규품셈</definedName>
    <definedName name="신규품셈">[0]!신규품셈</definedName>
    <definedName name="ㅇ227">#REF!</definedName>
    <definedName name="ㅇㅇ" localSheetId="2">BlankMacro1</definedName>
    <definedName name="ㅇㅇ">BlankMacro1</definedName>
    <definedName name="ㅇㅇㅇㅇ" localSheetId="2">BlankMacro1</definedName>
    <definedName name="ㅇㅇㅇㅇ">BlankMacro1</definedName>
    <definedName name="아" localSheetId="2">BlankMacro1</definedName>
    <definedName name="아">BlankMacro1</definedName>
    <definedName name="아늘믿" localSheetId="2">BlankMacro1</definedName>
    <definedName name="아늘믿">BlankMacro1</definedName>
    <definedName name="아니" localSheetId="2">BlankMacro1</definedName>
    <definedName name="아니">BlankMacro1</definedName>
    <definedName name="아다" localSheetId="2">BlankMacro1</definedName>
    <definedName name="아다">BlankMacro1</definedName>
    <definedName name="아디" localSheetId="2">BlankMacro1</definedName>
    <definedName name="아디">BlankMacro1</definedName>
    <definedName name="아서" localSheetId="2">BlankMacro1</definedName>
    <definedName name="아서">BlankMacro1</definedName>
    <definedName name="아아" localSheetId="2">BlankMacro1</definedName>
    <definedName name="아아">BlankMacro1</definedName>
    <definedName name="아호" localSheetId="2">BlankMacro1</definedName>
    <definedName name="아호">BlankMacro1</definedName>
    <definedName name="안전관리비">#REF!</definedName>
    <definedName name="어" localSheetId="2">BlankMacro1</definedName>
    <definedName name="어">BlankMacro1</definedName>
    <definedName name="어야" localSheetId="2">BlankMacro1</definedName>
    <definedName name="어야">BlankMacro1</definedName>
    <definedName name="여비교통통신">#REF!</definedName>
    <definedName name="연면적">#REF!</definedName>
    <definedName name="오나" localSheetId="2">BlankMacro1</definedName>
    <definedName name="오나">BlankMacro1</definedName>
    <definedName name="오노" localSheetId="2">BlankMacro1</definedName>
    <definedName name="오노">BlankMacro1</definedName>
    <definedName name="요아" localSheetId="2">BlankMacro1</definedName>
    <definedName name="요아">BlankMacro1</definedName>
    <definedName name="용접공">#REF!</definedName>
    <definedName name="원가" localSheetId="2">BlankMacro1</definedName>
    <definedName name="원가">BlankMacro1</definedName>
    <definedName name="원가1" localSheetId="2">BlankMacro1</definedName>
    <definedName name="원가1">BlankMacro1</definedName>
    <definedName name="원가3" localSheetId="2">BlankMacro1</definedName>
    <definedName name="원가3">BlankMacro1</definedName>
    <definedName name="원가계산">#N/A</definedName>
    <definedName name="은정이" localSheetId="2">BlankMacro1</definedName>
    <definedName name="은정이">BlankMacro1</definedName>
    <definedName name="이윤">#REF!</definedName>
    <definedName name="인건비">#REF!</definedName>
    <definedName name="인공">#REF!</definedName>
    <definedName name="인상익" localSheetId="2">BlankMacro1</definedName>
    <definedName name="인상익">BlankMacro1</definedName>
    <definedName name="인원산출표" localSheetId="2">BlankMacro1</definedName>
    <definedName name="인원산출표">BlankMacro1</definedName>
    <definedName name="인입공사산출근거" localSheetId="2">공사원가!인입공사산출근거</definedName>
    <definedName name="인입공사산출근거">[0]!인입공사산출근거</definedName>
    <definedName name="인테리어소계">#REF!</definedName>
    <definedName name="일반관리비">#REF!</definedName>
    <definedName name="일위" localSheetId="2">BlankMacro1</definedName>
    <definedName name="일위">BlankMacro1</definedName>
    <definedName name="일위단가">[15]일위단가!$A$3:$K$89</definedName>
    <definedName name="일위대가목록" localSheetId="2">BlankMacro1</definedName>
    <definedName name="일위대가목록">BlankMacro1</definedName>
    <definedName name="일위목록" localSheetId="2">BlankMacro1</definedName>
    <definedName name="일위목록">BlankMacro1</definedName>
    <definedName name="일위샘플" localSheetId="2">BlankMacro1</definedName>
    <definedName name="일위샘플">BlankMacro1</definedName>
    <definedName name="ㅈㄷㄱ" localSheetId="2">BlankMacro1</definedName>
    <definedName name="ㅈㄷㄱ">BlankMacro1</definedName>
    <definedName name="ㅈㅈㅈㅈㅈㅈㅈㅈㅈㅈㅂ" localSheetId="2">BlankMacro1</definedName>
    <definedName name="ㅈㅈㅈㅈㅈㅈㅈㅈㅈㅈㅂ">BlankMacro1</definedName>
    <definedName name="자" localSheetId="2">BlankMacro1</definedName>
    <definedName name="자">BlankMacro1</definedName>
    <definedName name="자동제어1차공량산출" localSheetId="2">BlankMacro1</definedName>
    <definedName name="자동제어1차공량산출">BlankMacro1</definedName>
    <definedName name="작업부산물3" localSheetId="2">공사원가!작업부산물3</definedName>
    <definedName name="작업부산물3">[0]!작업부산물3</definedName>
    <definedName name="재료비">#REF!</definedName>
    <definedName name="저기" localSheetId="2">BlankMacro1</definedName>
    <definedName name="저기">BlankMacro1</definedName>
    <definedName name="저압케이블공">#REF!</definedName>
    <definedName name="적용율" localSheetId="2">공사원가!적용율</definedName>
    <definedName name="적용율">[0]!적용율</definedName>
    <definedName name="전기" localSheetId="2">공사원가!전기</definedName>
    <definedName name="전기">[0]!전기</definedName>
    <definedName name="전기내역" localSheetId="2">BlankMacro1</definedName>
    <definedName name="전기내역">BlankMacro1</definedName>
    <definedName name="전기내역1" localSheetId="2">BlankMacro1</definedName>
    <definedName name="전기내역1">BlankMacro1</definedName>
    <definedName name="전기변경1" localSheetId="2">BlankMacro1</definedName>
    <definedName name="전기변경1">BlankMacro1</definedName>
    <definedName name="전기변경3" localSheetId="2">BlankMacro1</definedName>
    <definedName name="전기변경3">BlankMacro1</definedName>
    <definedName name="전기재료관">#REF!</definedName>
    <definedName name="전기직종임금">#REF!</definedName>
    <definedName name="전기품셈">#REF!</definedName>
    <definedName name="전기품셈표">#REF!</definedName>
    <definedName name="제일안과병원">#REF!</definedName>
    <definedName name="제작소설치비">#REF!</definedName>
    <definedName name="조명장치소계">#REF!</definedName>
    <definedName name="중기운전기사">#REF!</definedName>
    <definedName name="중기운전조수">#REF!</definedName>
    <definedName name="지원" localSheetId="2">BlankMacro1</definedName>
    <definedName name="지원">BlankMacro1</definedName>
    <definedName name="지원앱" localSheetId="2">BlankMacro1</definedName>
    <definedName name="지원앱">BlankMacro1</definedName>
    <definedName name="지입재료비">#REF!</definedName>
    <definedName name="직접경비">#REF!</definedName>
    <definedName name="직접노무비">#REF!</definedName>
    <definedName name="집" localSheetId="2">공사원가!집</definedName>
    <definedName name="집">#N/A</definedName>
    <definedName name="집계" localSheetId="2">BlankMacro1</definedName>
    <definedName name="집계">BlankMacro1</definedName>
    <definedName name="집계서" localSheetId="2">BlankMacro1</definedName>
    <definedName name="집계서">BlankMacro1</definedName>
    <definedName name="집계표" localSheetId="2">BlankMacro1</definedName>
    <definedName name="집계표">BlankMacro1</definedName>
    <definedName name="집계표2" localSheetId="2">공사원가!집</definedName>
    <definedName name="집계표2">집</definedName>
    <definedName name="집계표5" localSheetId="2">공사원가!관급자재2</definedName>
    <definedName name="집계표5">관급자재2</definedName>
    <definedName name="차" localSheetId="2">BlankMacro1</definedName>
    <definedName name="차">BlankMacro1</definedName>
    <definedName name="착암공">#REF!</definedName>
    <definedName name="창">#N/A</definedName>
    <definedName name="창호">#N/A</definedName>
    <definedName name="창호2" localSheetId="2">공사원가!창호2</definedName>
    <definedName name="창호2">[0]!창호2</definedName>
    <definedName name="철공">#REF!</definedName>
    <definedName name="철근공">#REF!</definedName>
    <definedName name="총괄관급" localSheetId="2">공사원가!총괄관급</definedName>
    <definedName name="총괄관급">[0]!총괄관급</definedName>
    <definedName name="총집계" localSheetId="2">BlankMacro1</definedName>
    <definedName name="총집계">BlankMacro1</definedName>
    <definedName name="추__정__가__격">#REF!</definedName>
    <definedName name="추가">[16]수량산출서!#REF!</definedName>
    <definedName name="추정가격">#REF!</definedName>
    <definedName name="ㅋㅋ" localSheetId="2">BlankMacro1</definedName>
    <definedName name="ㅋㅋ">BlankMacro1</definedName>
    <definedName name="콘크리트공">#REF!</definedName>
    <definedName name="템플리트모듈1" localSheetId="2">BlankMacro1</definedName>
    <definedName name="템플리트모듈1">BlankMacro1</definedName>
    <definedName name="템플리트모듈2" localSheetId="2">BlankMacro1</definedName>
    <definedName name="템플리트모듈2">BlankMacro1</definedName>
    <definedName name="템플리트모듈3" localSheetId="2">BlankMacro1</definedName>
    <definedName name="템플리트모듈3">BlankMacro1</definedName>
    <definedName name="템플리트모듈4" localSheetId="2">BlankMacro1</definedName>
    <definedName name="템플리트모듈4">BlankMacro1</definedName>
    <definedName name="템플리트모듈5" localSheetId="2">BlankMacro1</definedName>
    <definedName name="템플리트모듈5">BlankMacro1</definedName>
    <definedName name="템플리트모듈6" localSheetId="2">BlankMacro1</definedName>
    <definedName name="템플리트모듈6">BlankMacro1</definedName>
    <definedName name="통신" localSheetId="2">BlankMacro1</definedName>
    <definedName name="통신">BlankMacro1</definedName>
    <definedName name="통신기사1급">#REF!</definedName>
    <definedName name="통신기사2급">#REF!</definedName>
    <definedName name="통신설비공">#REF!</definedName>
    <definedName name="통신일위대가" localSheetId="2">BlankMacro1</definedName>
    <definedName name="통신일위대가">BlankMacro1</definedName>
    <definedName name="통신집계" localSheetId="2">BlankMacro1</definedName>
    <definedName name="통신집계">BlankMacro1</definedName>
    <definedName name="통신품셈">#REF!</definedName>
    <definedName name="특고케이블공">#REF!</definedName>
    <definedName name="특별인부">#REF!</definedName>
    <definedName name="ㅍ3">#N/A</definedName>
    <definedName name="파호" localSheetId="2">BlankMacro1</definedName>
    <definedName name="파호">BlankMacro1</definedName>
    <definedName name="폐기물내역서">#N/A</definedName>
    <definedName name="폐기물집계표" localSheetId="2">공사원가!집</definedName>
    <definedName name="폐기물집계표">집</definedName>
    <definedName name="품셈" localSheetId="2">공사원가!품셈</definedName>
    <definedName name="품셈">[0]!품셈</definedName>
    <definedName name="품셈표">#REF!</definedName>
    <definedName name="품위내역서" localSheetId="2">BlankMacro1</definedName>
    <definedName name="품위내역서">BlankMacro1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특수용접공">#REF!</definedName>
    <definedName name="ㅎㄹㄹ" localSheetId="2">BlankMacro1</definedName>
    <definedName name="ㅎㄹㄹ">BlankMacro1</definedName>
    <definedName name="ㅎㄹㅇ" localSheetId="2">BlankMacro1</definedName>
    <definedName name="ㅎㄹㅇ">BlankMacro1</definedName>
    <definedName name="ㅎㅎㅎㅎ" localSheetId="2">BlankMacro1</definedName>
    <definedName name="ㅎㅎㅎㅎ">BlankMacro1</definedName>
    <definedName name="하나" localSheetId="2">BlankMacro1</definedName>
    <definedName name="하나">BlankMacro1</definedName>
    <definedName name="하나2" localSheetId="2">BlankMacro1</definedName>
    <definedName name="하나2">BlankMacro1</definedName>
    <definedName name="하라" localSheetId="2">BlankMacro1</definedName>
    <definedName name="하라">BlankMacro1</definedName>
    <definedName name="하리" localSheetId="2">BlankMacro1</definedName>
    <definedName name="하리">BlankMacro1</definedName>
    <definedName name="하이" localSheetId="2">BlankMacro1</definedName>
    <definedName name="하이">BlankMacro1</definedName>
    <definedName name="하히" localSheetId="2">BlankMacro1</definedName>
    <definedName name="하히">BlankMacro1</definedName>
    <definedName name="한전수탁비">#REF!</definedName>
    <definedName name="할석공">#REF!</definedName>
    <definedName name="함석공">#REF!</definedName>
    <definedName name="허하" localSheetId="2">BlankMacro1</definedName>
    <definedName name="허하">BlankMacro1</definedName>
    <definedName name="형틀목공">#REF!</definedName>
    <definedName name="호">#N/A</definedName>
    <definedName name="호나" localSheetId="2">BlankMacro1</definedName>
    <definedName name="호나">BlankMacro1</definedName>
    <definedName name="호라" localSheetId="2">BlankMacro1</definedName>
    <definedName name="호라">BlankMacro1</definedName>
    <definedName name="호로" localSheetId="2">BlankMacro1</definedName>
    <definedName name="호로">BlankMacro1</definedName>
    <definedName name="호사" localSheetId="2">BlankMacro1</definedName>
    <definedName name="호사">BlankMacro1</definedName>
    <definedName name="호아" localSheetId="2">BlankMacro1</definedName>
    <definedName name="호아">BlankMacro1</definedName>
    <definedName name="호지니">[17]!Macro12</definedName>
    <definedName name="호하" localSheetId="2">BlankMacro1</definedName>
    <definedName name="호하">BlankMacro1</definedName>
    <definedName name="호호" localSheetId="2">BlankMacro1</definedName>
    <definedName name="호호">BlankMacro1</definedName>
    <definedName name="호ㅓㅎㄹ" localSheetId="2">BlankMacro1</definedName>
    <definedName name="호ㅓㅎㄹ">BlankMacro1</definedName>
    <definedName name="회사분">#REF!</definedName>
    <definedName name="회사운반비">#REF!</definedName>
    <definedName name="ㅏ" localSheetId="2">BlankMacro1</definedName>
    <definedName name="ㅏ">BlankMacro1</definedName>
    <definedName name="ㅏ96">#REF!</definedName>
    <definedName name="ㅏㅏ" localSheetId="2">BlankMacro1</definedName>
    <definedName name="ㅏㅏ">BlankMacro1</definedName>
    <definedName name="ㅏㅏㅏ" localSheetId="2">BlankMacro1</definedName>
    <definedName name="ㅏㅏㅏ">BlankMacro1</definedName>
    <definedName name="ㅑㅑㅑ" localSheetId="2">BlankMacro1</definedName>
    <definedName name="ㅑㅑㅑ">BlankMacro1</definedName>
    <definedName name="ㅓㅗㅛ" localSheetId="2">BlankMacro1</definedName>
    <definedName name="ㅓㅗㅛ">BlankMacro1</definedName>
    <definedName name="ㅔㅐㅑㅕ" localSheetId="2">BlankMacro1</definedName>
    <definedName name="ㅔㅐㅑㅕ">BlankMacro1</definedName>
    <definedName name="ㅕ168">#REF!</definedName>
    <definedName name="ㅕㅕㅕㅕㅕㅕㅕㅕㅕㅕㅕㅕㅕㅕㅛ" localSheetId="2">BlankMacro1</definedName>
    <definedName name="ㅕㅕㅕㅕㅕㅕㅕㅕㅕㅕㅕㅕㅕㅕㅛ">BlankMacro1</definedName>
    <definedName name="ㅗ햐ㅕㄹ혀ㅑ" localSheetId="2">BlankMacro1</definedName>
    <definedName name="ㅗ햐ㅕㄹ혀ㅑ">BlankMacro1</definedName>
    <definedName name="ㅗㅛㄱ" localSheetId="2">BlankMacro1</definedName>
    <definedName name="ㅗㅛㄱ">BlankMacro1</definedName>
    <definedName name="ㅛㅅㄱ" localSheetId="2">BlankMacro1</definedName>
    <definedName name="ㅛㅅㄱ">BlankMacro1</definedName>
    <definedName name="ㅛㅕㅑ" localSheetId="2">BlankMacro1</definedName>
    <definedName name="ㅛㅕㅑ">BlankMacro1</definedName>
    <definedName name="ㅛㅛㅕㅕㅛㅕㅅ" localSheetId="2">BlankMacro1</definedName>
    <definedName name="ㅛㅛㅕㅕㅛㅕㅅ">BlankMacro1</definedName>
    <definedName name="ㅛㅛㅛㅛㅛ" localSheetId="2">BlankMacro1</definedName>
    <definedName name="ㅛㅛㅛㅛㅛ">BlankMacro1</definedName>
    <definedName name="ㅜㅜ" localSheetId="2">BlankMacro1</definedName>
    <definedName name="ㅜㅜ">BlankMacro1</definedName>
    <definedName name="ㅠ61">#REF!</definedName>
    <definedName name="ㅡㅏㅑㅓ" localSheetId="2">BlankMacro1</definedName>
    <definedName name="ㅡㅏㅑㅓ">BlankMacro1</definedName>
    <definedName name="ㅣㅣㅣㅣ" localSheetId="2">BlankMacro1</definedName>
    <definedName name="ㅣㅣㅣㅣ">BlankMacro1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1" i="12" l="1"/>
  <c r="B2" i="12"/>
  <c r="W20" i="11"/>
  <c r="H20" i="11" s="1"/>
  <c r="W19" i="11"/>
  <c r="H19" i="11" s="1"/>
  <c r="W18" i="11"/>
  <c r="H18" i="11" s="1"/>
  <c r="W17" i="11"/>
  <c r="H17" i="11" s="1"/>
  <c r="A9" i="11"/>
  <c r="M16" i="10"/>
  <c r="M15" i="10"/>
  <c r="G13" i="9" l="1"/>
  <c r="H13" i="9" s="1"/>
  <c r="G12" i="9" s="1"/>
  <c r="H12" i="9" s="1"/>
  <c r="I13" i="9"/>
  <c r="J13" i="9" s="1"/>
  <c r="I12" i="9" s="1"/>
  <c r="J12" i="9" s="1"/>
  <c r="I11" i="9"/>
  <c r="J11" i="9" s="1"/>
  <c r="G11" i="9"/>
  <c r="H11" i="9" s="1"/>
  <c r="E11" i="9"/>
  <c r="F11" i="9"/>
  <c r="L11" i="9" s="1"/>
  <c r="E10" i="9"/>
  <c r="F10" i="9" s="1"/>
  <c r="G10" i="9"/>
  <c r="H10" i="9" s="1"/>
  <c r="L10" i="9" s="1"/>
  <c r="I10" i="9"/>
  <c r="J10" i="9" s="1"/>
  <c r="I9" i="9"/>
  <c r="J9" i="9" s="1"/>
  <c r="G9" i="9"/>
  <c r="H9" i="9" s="1"/>
  <c r="E9" i="9"/>
  <c r="F9" i="9" s="1"/>
  <c r="G8" i="9"/>
  <c r="H8" i="9" s="1"/>
  <c r="I8" i="9"/>
  <c r="J8" i="9" s="1"/>
  <c r="G7" i="9"/>
  <c r="H7" i="9" s="1"/>
  <c r="E7" i="9"/>
  <c r="F7" i="9" s="1"/>
  <c r="I7" i="9"/>
  <c r="J7" i="9" s="1"/>
  <c r="K10" i="9" l="1"/>
  <c r="K11" i="9"/>
  <c r="K9" i="9"/>
  <c r="L9" i="9"/>
  <c r="I6" i="9"/>
  <c r="J6" i="9" s="1"/>
  <c r="I5" i="9" s="1"/>
  <c r="J5" i="9" s="1"/>
  <c r="G6" i="9"/>
  <c r="H6" i="9" s="1"/>
  <c r="G5" i="9" s="1"/>
  <c r="H5" i="9" s="1"/>
  <c r="L7" i="9"/>
  <c r="K7" i="9"/>
  <c r="H29" i="9" l="1"/>
  <c r="D8" i="12"/>
  <c r="J29" i="9"/>
  <c r="D11" i="12"/>
  <c r="D15" i="12" l="1"/>
  <c r="D12" i="12"/>
  <c r="M10" i="12"/>
  <c r="D17" i="12"/>
  <c r="D18" i="12" s="1"/>
  <c r="D9" i="12"/>
  <c r="D10" i="12" s="1"/>
  <c r="E13" i="9"/>
  <c r="D13" i="12" l="1"/>
  <c r="D14" i="12"/>
  <c r="D21" i="12"/>
  <c r="D20" i="12"/>
  <c r="F13" i="9"/>
  <c r="K13" i="9"/>
  <c r="E8" i="9"/>
  <c r="E12" i="9" l="1"/>
  <c r="L13" i="9"/>
  <c r="K8" i="9"/>
  <c r="F8" i="9"/>
  <c r="F12" i="9" l="1"/>
  <c r="L12" i="9" s="1"/>
  <c r="K12" i="9"/>
  <c r="L8" i="9"/>
  <c r="E6" i="9"/>
  <c r="K6" i="9" l="1"/>
  <c r="F6" i="9"/>
  <c r="E5" i="9" l="1"/>
  <c r="L6" i="9"/>
  <c r="K5" i="9" l="1"/>
  <c r="F5" i="9"/>
  <c r="D4" i="12" l="1"/>
  <c r="F29" i="9"/>
  <c r="L5" i="9"/>
  <c r="L29" i="9" s="1"/>
  <c r="D37" i="12" l="1"/>
  <c r="D7" i="12"/>
  <c r="M9" i="12"/>
  <c r="D19" i="12" l="1"/>
  <c r="D16" i="12"/>
  <c r="D22" i="12" s="1"/>
  <c r="D23" i="12" s="1"/>
  <c r="M16" i="12"/>
  <c r="M15" i="12"/>
  <c r="D24" i="12" l="1"/>
  <c r="D25" i="12" s="1"/>
  <c r="D27" i="12" s="1"/>
  <c r="W14" i="11" l="1"/>
  <c r="H14" i="11" s="1"/>
  <c r="D28" i="12"/>
  <c r="D29" i="12" s="1"/>
  <c r="W15" i="11" s="1"/>
  <c r="H15" i="11" s="1"/>
  <c r="D30" i="12" l="1"/>
  <c r="D35" i="12" l="1"/>
  <c r="W23" i="11" s="1"/>
  <c r="H23" i="11" s="1"/>
  <c r="W16" i="11"/>
  <c r="H16" i="11" s="1"/>
</calcChain>
</file>

<file path=xl/sharedStrings.xml><?xml version="1.0" encoding="utf-8"?>
<sst xmlns="http://schemas.openxmlformats.org/spreadsheetml/2006/main" count="1592" uniqueCount="470">
  <si>
    <t>공 종 별 집 계 표</t>
  </si>
  <si>
    <t>[ 시설안전팀[RISE 4-1] 도심캠퍼스타운(1,2호관) 2차 환경개선 전기공사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</si>
  <si>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</si>
  <si>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</si>
  <si>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</si>
  <si>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</si>
  <si>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</si>
  <si>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</si>
  <si>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</si>
  <si>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</si>
  <si>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</si>
  <si>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</si>
  <si>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</si>
  <si>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</si>
  <si>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</si>
  <si>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</si>
  <si>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</si>
  <si>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</si>
  <si>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</si>
  <si>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</si>
  <si>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</si>
  <si>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</si>
  <si>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</si>
  <si>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</si>
  <si>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</si>
  <si>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</si>
  <si>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</si>
  <si>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</si>
  <si>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</si>
  <si>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</si>
  <si>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</si>
  <si>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</si>
  <si>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</si>
  <si>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</si>
  <si>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</si>
  <si>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</si>
  <si>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</si>
  <si>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</si>
  <si>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</si>
  <si>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</si>
  <si>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</si>
  <si>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</si>
  <si>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</si>
  <si>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</si>
  <si>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</si>
  <si>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</si>
  <si>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</si>
  <si>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</si>
  <si>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</si>
  <si>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</si>
  <si>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</si>
  <si>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시설안전팀[RISE 4-1] 도심캠퍼스타운(1,2호관) 2차 환경개선 전기공사</t>
  </si>
  <si>
    <t/>
  </si>
  <si>
    <t>01</t>
  </si>
  <si>
    <t>0101  1호관</t>
  </si>
  <si>
    <t>0101</t>
  </si>
  <si>
    <t>010101  전기간선공사</t>
  </si>
  <si>
    <t>010101</t>
  </si>
  <si>
    <t>0.6/1kv 내화케이블(F-FR-8)</t>
  </si>
  <si>
    <t>1C*10㎟</t>
  </si>
  <si>
    <t>M</t>
  </si>
  <si>
    <t>52DEF2166F1C586E61C685FF6362B4</t>
  </si>
  <si>
    <t>T</t>
  </si>
  <si>
    <t>F</t>
  </si>
  <si>
    <t>01010152DEF2166F1C586E61C685FF6362B4</t>
  </si>
  <si>
    <t>1C*35㎟</t>
  </si>
  <si>
    <t>52DEF2166F1C586E61C685FF636F0C</t>
  </si>
  <si>
    <t>01010152DEF2166F1C586E61C685FF636F0C</t>
  </si>
  <si>
    <t>4C*10㎟</t>
  </si>
  <si>
    <t>52DEF2166F1C586E61C335BF8C6063</t>
  </si>
  <si>
    <t>01010152DEF2166F1C586E61C335BF8C6063</t>
  </si>
  <si>
    <t>난연 비닐절연접지용전선(F-GV)-관내</t>
  </si>
  <si>
    <t>0.6/1kv, 10㎟</t>
  </si>
  <si>
    <t>52DEF2166F03E8D91DC7C5C98068BD</t>
  </si>
  <si>
    <t>01010152DEF2166F03E8D91DC7C5C98068BD</t>
  </si>
  <si>
    <t>0.6/1kv, 35㎟</t>
  </si>
  <si>
    <t>52DEF2166F03E8D91DC7C5C9806B71</t>
  </si>
  <si>
    <t>01010152DEF2166F03E8D91DC7C5C9806B71</t>
  </si>
  <si>
    <t>러그단자</t>
  </si>
  <si>
    <t>동관단자, 1홀, 10㎟</t>
  </si>
  <si>
    <t>개</t>
  </si>
  <si>
    <t>55B192566AC0C82B2EC6C59AB1681D1A0698B1</t>
  </si>
  <si>
    <t>01010155B192566AC0C82B2EC6C59AB1681D1A0698B1</t>
  </si>
  <si>
    <t>동관단자</t>
  </si>
  <si>
    <t>러그단자, 1홀, 35㎟</t>
  </si>
  <si>
    <t>EA</t>
  </si>
  <si>
    <t>52DEF2166FBC889A5DB085C24D61C5</t>
  </si>
  <si>
    <t>01010152DEF2166FBC889A5DB085C24D61C5</t>
  </si>
  <si>
    <t>파상형경질폴리에틸렌전선관-지중포설</t>
  </si>
  <si>
    <t>40㎜</t>
  </si>
  <si>
    <t>52DEF2166F3F28475331B5E5DB63AE</t>
  </si>
  <si>
    <t>01010152DEF2166F3F28475331B5E5DB63AE</t>
  </si>
  <si>
    <t>1종금속제가요전선관</t>
  </si>
  <si>
    <t>비닐피복, 54mm, 방수</t>
  </si>
  <si>
    <t>52DEF2166F3F2845A67945B6136DDE</t>
  </si>
  <si>
    <t>01010152DEF2166F3F2845A67945B6136DDE</t>
  </si>
  <si>
    <t>풀박스</t>
  </si>
  <si>
    <t>200*200*100mm</t>
  </si>
  <si>
    <t>52DEF2166FBC8899B52B8528716071</t>
  </si>
  <si>
    <t>01010152DEF2166FBC8899B52B8528716071</t>
  </si>
  <si>
    <t>300*300*150mm</t>
  </si>
  <si>
    <t>52DEF2166FBC8899B52B8528606E81</t>
  </si>
  <si>
    <t>01010152DEF2166FBC8899B52B8528606E81</t>
  </si>
  <si>
    <t>전기위험 표지시트</t>
  </si>
  <si>
    <t>저압용</t>
  </si>
  <si>
    <t>52DEF2166F76D8AD687F95F5D46766</t>
  </si>
  <si>
    <t>01010152DEF2166F76D8AD687F95F5D46766</t>
  </si>
  <si>
    <t>이차랙크</t>
  </si>
  <si>
    <t>4 SPOOL</t>
  </si>
  <si>
    <t>55DD8226DE51C8DC80DD65757B684E</t>
  </si>
  <si>
    <t>01010155DD8226DE51C8DC80DD65757B684E</t>
  </si>
  <si>
    <t>전등분전함</t>
  </si>
  <si>
    <t>"LP-A PANEL"</t>
  </si>
  <si>
    <t>면</t>
  </si>
  <si>
    <t>55DD8226DE51C8D825E9C53ED76CF9</t>
  </si>
  <si>
    <t>01010155DD8226DE51C8D825E9C53ED76CF9</t>
  </si>
  <si>
    <t>"LP-B PANEL"</t>
  </si>
  <si>
    <t>55DD8226DE51C8D825E9C53ED76CFB</t>
  </si>
  <si>
    <t>01010155DD8226DE51C8D825E9C53ED76CFB</t>
  </si>
  <si>
    <t>인력되메우기</t>
  </si>
  <si>
    <t>㎥</t>
  </si>
  <si>
    <t>55DD8226DE24887CBC4A35CF8D60C6</t>
  </si>
  <si>
    <t>01010155DD8226DE24887CBC4A35CF8D60C6</t>
  </si>
  <si>
    <t>인력터파기</t>
  </si>
  <si>
    <t>보통토사0∼1m</t>
  </si>
  <si>
    <t>55DD8226DE36E87D6508A59F0D6D6D</t>
  </si>
  <si>
    <t>01010155DD8226DE36E87D6508A59F0D6D6D</t>
  </si>
  <si>
    <t>배관용 구멍뚫기(코어드릴)-Con,c</t>
  </si>
  <si>
    <t>두께 15cm 이하 ∮150mm, 벽</t>
  </si>
  <si>
    <t>개소</t>
  </si>
  <si>
    <t>52DEF2665CE5E80E8FB0456A25632A</t>
  </si>
  <si>
    <t>01010152DEF2665CE5E80E8FB0456A25632A</t>
  </si>
  <si>
    <t>1종금속제가요전선관, 박스커넥터-비닐, 54mm, 방수</t>
  </si>
  <si>
    <t>55B192566AD158C84B7AD59BCD66788D0F0EC2</t>
  </si>
  <si>
    <t>01010155B192566AD158C84B7AD59BCD66788D0F0EC2</t>
  </si>
  <si>
    <t>[ 합           계 ]</t>
  </si>
  <si>
    <t>TOTAL</t>
  </si>
  <si>
    <t>010102  전등설비공사</t>
  </si>
  <si>
    <t>010102</t>
  </si>
  <si>
    <t>2C*2.5㎟</t>
  </si>
  <si>
    <t>52DEF2166F1C586E61C5E580C8650F</t>
  </si>
  <si>
    <t>01010252DEF2166F1C586E61C5E580C8650F</t>
  </si>
  <si>
    <t>3C*2.5㎟</t>
  </si>
  <si>
    <t>52DEF2166F1C586E61C4C516346E6B</t>
  </si>
  <si>
    <t>01010252DEF2166F1C586E61C4C516346E6B</t>
  </si>
  <si>
    <t>4C*2.5㎟</t>
  </si>
  <si>
    <t>52DEF2166F1C586E61C335BF8C6792</t>
  </si>
  <si>
    <t>01010252DEF2166F1C586E61C335BF8C6792</t>
  </si>
  <si>
    <t>5C*2.5㎟</t>
  </si>
  <si>
    <t>52DEF2166F1C586E61C2154EF06033</t>
  </si>
  <si>
    <t>01010252DEF2166F1C586E61C2154EF06033</t>
  </si>
  <si>
    <t>6C*2.5㎟</t>
  </si>
  <si>
    <t>52DEF2166F1C586E61C105DFD469BF</t>
  </si>
  <si>
    <t>01010252DEF2166F1C586E61C105DFD469BF</t>
  </si>
  <si>
    <t>아우트렛박스-매입</t>
  </si>
  <si>
    <t>8각  54mm</t>
  </si>
  <si>
    <t>52DEF2166FBC8899B52AF5CDBB6F21</t>
  </si>
  <si>
    <t>01010252DEF2166FBC8899B52AF5CDBB6F21</t>
  </si>
  <si>
    <t>중형 4각 54㎜</t>
  </si>
  <si>
    <t>52DEF2166FBC8899B52AF5CDBB6E1A</t>
  </si>
  <si>
    <t>01010252DEF2166FBC8899B52AF5CDBB6E1A</t>
  </si>
  <si>
    <t>스위치박스-매입</t>
  </si>
  <si>
    <t>1개용 54 mm</t>
  </si>
  <si>
    <t>52DEF2166FBC8899B52AF5CDA96395</t>
  </si>
  <si>
    <t>01010252DEF2166FBC8899B52AF5CDA96395</t>
  </si>
  <si>
    <t>2개용 54 mm</t>
  </si>
  <si>
    <t>52DEF2166FBC8899B52AF5CDA9628F</t>
  </si>
  <si>
    <t>01010252DEF2166FBC8899B52AF5CDA9628F</t>
  </si>
  <si>
    <t>단로 램프 스위치</t>
  </si>
  <si>
    <t>1구</t>
  </si>
  <si>
    <t>52DEF2166FBC889B6386454177643B</t>
  </si>
  <si>
    <t>01010252DEF2166FBC889B6386454177643B</t>
  </si>
  <si>
    <t>2구</t>
  </si>
  <si>
    <t>52DEF2166FBC889B6386454177643A</t>
  </si>
  <si>
    <t>01010252DEF2166FBC889B6386454177643A</t>
  </si>
  <si>
    <t>3구</t>
  </si>
  <si>
    <t>52DEF2166FBC889B63864541776439</t>
  </si>
  <si>
    <t>01010252DEF2166FBC889B63864541776439</t>
  </si>
  <si>
    <t>5구</t>
  </si>
  <si>
    <t>52DEF2166FBC889B6386454177643F</t>
  </si>
  <si>
    <t>01010252DEF2166FBC889B6386454177643F</t>
  </si>
  <si>
    <t>조명기구"UL1-TYPE"</t>
  </si>
  <si>
    <t>다운라이트, LED 10W</t>
  </si>
  <si>
    <t>조</t>
  </si>
  <si>
    <t>52DEF2166FBC889B6381C52DE76678</t>
  </si>
  <si>
    <t>01010252DEF2166FBC889B6381C52DE76678</t>
  </si>
  <si>
    <t>조명기구"IG1-TYPE"</t>
  </si>
  <si>
    <t>편백벽부등, LED 12W</t>
  </si>
  <si>
    <t>52DEF2166FBC889B6381C52DE7667B</t>
  </si>
  <si>
    <t>01010252DEF2166FBC889B6381C52DE7667B</t>
  </si>
  <si>
    <t>조명기구"LED1-TYPE"</t>
  </si>
  <si>
    <t>레일스포트등(편백마감), LED 10W</t>
  </si>
  <si>
    <t>52DEF2166FBC889B6381C52DE7667A</t>
  </si>
  <si>
    <t>01010252DEF2166FBC889B6381C52DE7667A</t>
  </si>
  <si>
    <t>조명기구"LED2-TYPE"</t>
  </si>
  <si>
    <t>직부스포트등(편백마감), LED 10W</t>
  </si>
  <si>
    <t>52DEF2166FBC889B6381C52DE76556</t>
  </si>
  <si>
    <t>01010252DEF2166FBC889B6381C52DE76556</t>
  </si>
  <si>
    <t>조명기구"LED3-TYPE"</t>
  </si>
  <si>
    <t>편백팔각등, LED 60W</t>
  </si>
  <si>
    <t>52DEF2166FBC889B6381C52DE7644A</t>
  </si>
  <si>
    <t>01010252DEF2166FBC889B6381C52DE7644A</t>
  </si>
  <si>
    <t>조명기구"LED4-TYPE"</t>
  </si>
  <si>
    <t>편백사각등, LED 60W</t>
  </si>
  <si>
    <t>52DEF2166FBC889B6381C52DE76449</t>
  </si>
  <si>
    <t>01010252DEF2166FBC889B6381C52DE76449</t>
  </si>
  <si>
    <t>조명기구"LED5-TYPE"</t>
  </si>
  <si>
    <t>라인조명, LED 40W</t>
  </si>
  <si>
    <t>52DEF2166FBC889B6381C52DE76448</t>
  </si>
  <si>
    <t>01010252DEF2166FBC889B6381C52DE76448</t>
  </si>
  <si>
    <t>조명기구"LED6-TYPE"</t>
  </si>
  <si>
    <t>원형라인펜던트, LED 40W</t>
  </si>
  <si>
    <t>52DEF2166FBC889B6381C52DE7644F</t>
  </si>
  <si>
    <t>01010252DEF2166FBC889B6381C52DE7644F</t>
  </si>
  <si>
    <t>조명용RAIL</t>
  </si>
  <si>
    <t>55B192566AFC08939AAF0525746723C3DCB558</t>
  </si>
  <si>
    <t>01010255B192566AFC08939AAF0525746723C3DCB558</t>
  </si>
  <si>
    <t>01010252DEF2665CE5E80E8FB0456A25632A</t>
  </si>
  <si>
    <t>조명기구 재설치</t>
  </si>
  <si>
    <t>투광등 LED 50W</t>
  </si>
  <si>
    <t>55DD8226DE5198075CA015B5716E33</t>
  </si>
  <si>
    <t>01010255DD8226DE5198075CA015B5716E33</t>
  </si>
  <si>
    <t>간접조명(무대등) LED 40W</t>
  </si>
  <si>
    <t>55DD8226DE5198075CA015B5716E32</t>
  </si>
  <si>
    <t>01010255DD8226DE5198075CA015B5716E32</t>
  </si>
  <si>
    <t>박스커버</t>
  </si>
  <si>
    <t>각종, 평형</t>
  </si>
  <si>
    <t>52DEF2165E5508F1B8EB858FA46633</t>
  </si>
  <si>
    <t>01010252DEF2165E5508F1B8EB858FA46633</t>
  </si>
  <si>
    <t>010103  전열설비공사</t>
  </si>
  <si>
    <t>010103</t>
  </si>
  <si>
    <t>3C*4㎟</t>
  </si>
  <si>
    <t>52DEF2166F1C586E61C4C516346F72</t>
  </si>
  <si>
    <t>01010352DEF2166F1C586E61C4C516346F72</t>
  </si>
  <si>
    <t>01010352DEF2166FBC8899B52AF5CDBB6F21</t>
  </si>
  <si>
    <t>01010352DEF2166FBC8899B52AF5CDBB6E1A</t>
  </si>
  <si>
    <t>01010352DEF2166FBC8899B52AF5CDA96395</t>
  </si>
  <si>
    <t>01010352DEF2166FBC8899B52AF5CDA9628F</t>
  </si>
  <si>
    <t>콘센트</t>
  </si>
  <si>
    <t>노출-접지형, 15A 250V 2구</t>
  </si>
  <si>
    <t>52DEF2166FBC889B63864553D76062</t>
  </si>
  <si>
    <t>01010352DEF2166FBC889B63864553D76062</t>
  </si>
  <si>
    <t>방적콘센트</t>
  </si>
  <si>
    <t>매입-접지형, 15A 250V 2구</t>
  </si>
  <si>
    <t>52DEF2166FBC889B63864553D76063</t>
  </si>
  <si>
    <t>01010352DEF2166FBC889B63864553D76063</t>
  </si>
  <si>
    <t>단독경보형감지기</t>
  </si>
  <si>
    <t>55C312F6A89468D464D1F57FF76D6238C4E773</t>
  </si>
  <si>
    <t>01010355C312F6A89468D464D1F57FF76D6238C4E773</t>
  </si>
  <si>
    <t>피난구 유도등(고휘도-LED)</t>
  </si>
  <si>
    <t>소형(단면) 60분용</t>
  </si>
  <si>
    <t>52DEF2165E82680169D8D5B0E66393</t>
  </si>
  <si>
    <t>01010352DEF2165E82680169D8D5B0E66393</t>
  </si>
  <si>
    <t>01010352DEF2665CE5E80E8FB0456A25632A</t>
  </si>
  <si>
    <t>01010352DEF2165E5508F1B8EB858FA46633</t>
  </si>
  <si>
    <t>010104  동력설비공사</t>
  </si>
  <si>
    <t>010104</t>
  </si>
  <si>
    <t>1C*6㎟</t>
  </si>
  <si>
    <t>52DEF2166F1C586E61C685FF63635B</t>
  </si>
  <si>
    <t>01010452DEF2166F1C586E61C685FF63635B</t>
  </si>
  <si>
    <t>01010452DEF2166F1C586E61C4C516346F72</t>
  </si>
  <si>
    <t>4C*6㎟</t>
  </si>
  <si>
    <t>52DEF2166F1C586E61C335BF8C610A</t>
  </si>
  <si>
    <t>01010452DEF2166F1C586E61C335BF8C610A</t>
  </si>
  <si>
    <t>01010452DEF2166FBC8899B52AF5CDBB6E1A</t>
  </si>
  <si>
    <t>01010452DEF2166FBC8899B52AF5CDA96395</t>
  </si>
  <si>
    <t>01010452DEF2166FBC889B63864553D76062</t>
  </si>
  <si>
    <t>01010452DEF2166FBC889B63864553D76063</t>
  </si>
  <si>
    <t>전기 온수기(벽걸이형) 설치</t>
  </si>
  <si>
    <t>15L</t>
  </si>
  <si>
    <t>대</t>
  </si>
  <si>
    <t>5253D296B76388CC37AFF5CB046CEF</t>
  </si>
  <si>
    <t>0101045253D296B76388CC37AFF5CB046CEF</t>
  </si>
  <si>
    <t>01010452DEF2665CE5E80E8FB0456A25632A</t>
  </si>
  <si>
    <t>01010452DEF2165E5508F1B8EB858FA46633</t>
  </si>
  <si>
    <t>010105  철거공사</t>
  </si>
  <si>
    <t>010105</t>
  </si>
  <si>
    <t>스위치(불용철거)</t>
  </si>
  <si>
    <t>단로스위치(매입형)</t>
  </si>
  <si>
    <t>55DD8226DE5198075CA015B5716D2A</t>
  </si>
  <si>
    <t>01010555DD8226DE5198075CA015B5716D2A</t>
  </si>
  <si>
    <t>콘센트(불용철거)</t>
  </si>
  <si>
    <t>접지콘센트(매입형)</t>
  </si>
  <si>
    <t>55DD8226DE5198075CA015B5716D2B</t>
  </si>
  <si>
    <t>01010555DD8226DE5198075CA015B5716D2B</t>
  </si>
  <si>
    <t>화재감지기 철거</t>
  </si>
  <si>
    <t>각종(열, 연기)</t>
  </si>
  <si>
    <t>55DD8226DE5198075CA015D02265F4</t>
  </si>
  <si>
    <t>01010555DD8226DE5198075CA015D02265F4</t>
  </si>
  <si>
    <t>유도등 철거</t>
  </si>
  <si>
    <t>피난구</t>
  </si>
  <si>
    <t>55DD8226DE5198075CA015D02265F5</t>
  </si>
  <si>
    <t>01010555DD8226DE5198075CA015D02265F5</t>
  </si>
  <si>
    <t>기존배선, 애자 철거</t>
  </si>
  <si>
    <t>내선전공</t>
  </si>
  <si>
    <t>인</t>
  </si>
  <si>
    <t>55DD8226DE5198075CA015D0116DFF</t>
  </si>
  <si>
    <t>01010555DD8226DE5198075CA015D0116DFF</t>
  </si>
  <si>
    <t>조명기구 철거</t>
  </si>
  <si>
    <t>다운라이트 LED 10W</t>
  </si>
  <si>
    <t>55DD8226DE5198075CA015B57169B1</t>
  </si>
  <si>
    <t>01010555DD8226DE5198075CA015B57169B1</t>
  </si>
  <si>
    <t>전통등 LED 60W</t>
  </si>
  <si>
    <t>55DD8226DE5198075CA015B57169B5</t>
  </si>
  <si>
    <t>01010555DD8226DE5198075CA015B57169B5</t>
  </si>
  <si>
    <t>형광등 LED 10W</t>
  </si>
  <si>
    <t>55DD8226DE5198075CA015B57168A9</t>
  </si>
  <si>
    <t>01010555DD8226DE5198075CA015B57168A9</t>
  </si>
  <si>
    <t>조명기구 재사용철거</t>
  </si>
  <si>
    <t>55DD8226DE5198075CA015B57168A8</t>
  </si>
  <si>
    <t>01010555DD8226DE5198075CA015B57168A8</t>
  </si>
  <si>
    <t>레일스포트등 LED 10W</t>
  </si>
  <si>
    <t>55DD8226DE5198075CA015B5716B7C</t>
  </si>
  <si>
    <t>01010555DD8226DE5198075CA015B5716B7C</t>
  </si>
  <si>
    <t>직부스포트등 LED 10W</t>
  </si>
  <si>
    <t>55DD8226DE5198075CA015B5716B7F</t>
  </si>
  <si>
    <t>01010555DD8226DE5198075CA015B5716B7F</t>
  </si>
  <si>
    <t>직부등 LED 40W</t>
  </si>
  <si>
    <t>55DD8226DE5198075CA015B5716B7E</t>
  </si>
  <si>
    <t>01010555DD8226DE5198075CA015B5716B7E</t>
  </si>
  <si>
    <t>간접조명등 LED 18W</t>
  </si>
  <si>
    <t>55DD8226DE5198075CA015B5716B79</t>
  </si>
  <si>
    <t>01010555DD8226DE5198075CA015B5716B79</t>
  </si>
  <si>
    <t>라인조명등 LED 40W</t>
  </si>
  <si>
    <t>55DD8226DE5198075CA015B5716B78</t>
  </si>
  <si>
    <t>01010555DD8226DE5198075CA015B5716B78</t>
  </si>
  <si>
    <t>펜던트등 LED 20W</t>
  </si>
  <si>
    <t>55DD8226DE5198075CA015B5716B7B</t>
  </si>
  <si>
    <t>01010555DD8226DE5198075CA015B5716B7B</t>
  </si>
  <si>
    <t>분전함 철거</t>
  </si>
  <si>
    <t>55DD8226DE5198075CA015D07A6FCC</t>
  </si>
  <si>
    <t>01010555DD8226DE5198075CA015D07A6FCC</t>
  </si>
  <si>
    <t>FI-BOX 철거</t>
  </si>
  <si>
    <t>55DD8226DE5198075CA015D07A6FCD</t>
  </si>
  <si>
    <t>01010555DD8226DE5198075CA015D07A6FCD</t>
  </si>
  <si>
    <t>방송 AMP 재설치</t>
  </si>
  <si>
    <t>55DD8226DE5198075CA015D0696FF5</t>
  </si>
  <si>
    <t>01010555DD8226DE5198075CA015D0696FF5</t>
  </si>
  <si>
    <t>고재처리비</t>
  </si>
  <si>
    <t>식</t>
  </si>
  <si>
    <t>52DEF2165E55486E4EE975D6076B8B</t>
  </si>
  <si>
    <t>01010552DEF2165E55486E4EE975D6076B8B</t>
  </si>
  <si>
    <t>0102  2호관</t>
  </si>
  <si>
    <t>0102</t>
  </si>
  <si>
    <t>010201  전기공사</t>
  </si>
  <si>
    <t>010201</t>
  </si>
  <si>
    <t>450/75OV 저독성난연가교폴리올레핀절연전선(HFIX)</t>
  </si>
  <si>
    <t>4㎟</t>
  </si>
  <si>
    <t>52DEF2166F03E8DBCB60552EC06323</t>
  </si>
  <si>
    <t>01020152DEF2166F03E8DBCB60552EC06323</t>
  </si>
  <si>
    <t>강제전선관-노출</t>
  </si>
  <si>
    <t>아연도, 16mm</t>
  </si>
  <si>
    <t>52DEF2166F3F28449F0BC5FE46610F</t>
  </si>
  <si>
    <t>01020152DEF2166F3F28449F0BC5FE46610F</t>
  </si>
  <si>
    <t>01020152DEF2166FBC8899B52AF5CDBB6E1A</t>
  </si>
  <si>
    <t>01020152DEF2166FBC8899B52AF5CDA96395</t>
  </si>
  <si>
    <t>누전차단기</t>
  </si>
  <si>
    <t>2P 30AF</t>
  </si>
  <si>
    <t>52DEF2166F76D8AD6878550D666CDD</t>
  </si>
  <si>
    <t>01020152DEF2166F76D8AD6878550D666CDD</t>
  </si>
  <si>
    <t>01020152DEF2166FBC889B63864553D76063</t>
  </si>
  <si>
    <t>01020152DEF2166FBC889B6381C52DE76448</t>
  </si>
  <si>
    <t>조명기구</t>
  </si>
  <si>
    <t>평판직부등, LED 40W</t>
  </si>
  <si>
    <t>52DEF2166FBC889B6381C52DE7644E</t>
  </si>
  <si>
    <t>01020152DEF2166FBC889B6381C52DE7644E</t>
  </si>
  <si>
    <t>보안등 글러브</t>
  </si>
  <si>
    <t>52DEF2166FBC889B6381C52DE7629F</t>
  </si>
  <si>
    <t>01020152DEF2166FBC889B6381C52DE7629F</t>
  </si>
  <si>
    <t>0102015253D296B76388CC37AFF5CB046CEF</t>
  </si>
  <si>
    <t>01020152DEF2665CE5E80E8FB0456A25632A</t>
  </si>
  <si>
    <t>01020152DEF2165E5508F1B8EB858FA46633</t>
  </si>
  <si>
    <t>시설안전팀[RISE 4-1] 도심캠퍼스타운(1,2호관) 2차 환경개선 전기공사</t>
  </si>
  <si>
    <t>2026. 06.</t>
    <phoneticPr fontId="1" type="noConversion"/>
  </si>
  <si>
    <r>
      <t>설</t>
    </r>
    <r>
      <rPr>
        <b/>
        <sz val="20"/>
        <rFont val="Arial Narrow"/>
        <family val="2"/>
      </rPr>
      <t xml:space="preserve"> </t>
    </r>
    <r>
      <rPr>
        <b/>
        <sz val="20"/>
        <rFont val="굴림"/>
        <family val="3"/>
        <charset val="129"/>
      </rPr>
      <t>계</t>
    </r>
    <r>
      <rPr>
        <b/>
        <sz val="20"/>
        <rFont val="Arial Narrow"/>
        <family val="2"/>
      </rPr>
      <t xml:space="preserve"> </t>
    </r>
    <r>
      <rPr>
        <b/>
        <sz val="20"/>
        <rFont val="굴림"/>
        <family val="3"/>
        <charset val="129"/>
      </rPr>
      <t>서</t>
    </r>
    <r>
      <rPr>
        <b/>
        <sz val="20"/>
        <rFont val="Arial Narrow"/>
        <family val="2"/>
      </rPr>
      <t xml:space="preserve"> </t>
    </r>
    <r>
      <rPr>
        <b/>
        <sz val="20"/>
        <rFont val="굴림"/>
        <family val="3"/>
        <charset val="129"/>
      </rPr>
      <t>용</t>
    </r>
    <r>
      <rPr>
        <b/>
        <sz val="20"/>
        <rFont val="Arial Narrow"/>
        <family val="2"/>
      </rPr>
      <t xml:space="preserve"> </t>
    </r>
    <r>
      <rPr>
        <b/>
        <sz val="20"/>
        <rFont val="굴림"/>
        <family val="3"/>
        <charset val="129"/>
      </rPr>
      <t>지</t>
    </r>
    <r>
      <rPr>
        <b/>
        <sz val="20"/>
        <rFont val="Arial Narrow"/>
        <family val="2"/>
      </rPr>
      <t xml:space="preserve"> (</t>
    </r>
    <r>
      <rPr>
        <b/>
        <sz val="20"/>
        <rFont val="굴림"/>
        <family val="3"/>
        <charset val="129"/>
      </rPr>
      <t>갑</t>
    </r>
    <r>
      <rPr>
        <b/>
        <sz val="20"/>
        <rFont val="Arial Narrow"/>
        <family val="2"/>
      </rPr>
      <t xml:space="preserve"> </t>
    </r>
    <r>
      <rPr>
        <b/>
        <sz val="20"/>
        <rFont val="굴림"/>
        <family val="3"/>
        <charset val="129"/>
      </rPr>
      <t>지</t>
    </r>
    <r>
      <rPr>
        <b/>
        <sz val="20"/>
        <rFont val="Arial Narrow"/>
        <family val="2"/>
      </rPr>
      <t>)</t>
    </r>
  </si>
  <si>
    <r>
      <t>과</t>
    </r>
    <r>
      <rPr>
        <sz val="11"/>
        <rFont val="Arial Narrow"/>
        <family val="2"/>
      </rPr>
      <t xml:space="preserve"> </t>
    </r>
    <r>
      <rPr>
        <sz val="11"/>
        <rFont val="굴림"/>
        <family val="3"/>
        <charset val="129"/>
      </rPr>
      <t>장</t>
    </r>
    <phoneticPr fontId="20" type="noConversion"/>
  </si>
  <si>
    <t>검 산</t>
    <phoneticPr fontId="1" type="noConversion"/>
  </si>
  <si>
    <t>심 사</t>
    <phoneticPr fontId="20" type="noConversion"/>
  </si>
  <si>
    <t>설 계</t>
    <phoneticPr fontId="1" type="noConversion"/>
  </si>
  <si>
    <r>
      <t xml:space="preserve">2026 </t>
    </r>
    <r>
      <rPr>
        <sz val="10"/>
        <rFont val="굴림"/>
        <family val="3"/>
        <charset val="129"/>
      </rPr>
      <t>년</t>
    </r>
    <r>
      <rPr>
        <sz val="10"/>
        <rFont val="Arial Narrow"/>
        <family val="2"/>
      </rPr>
      <t xml:space="preserve"> 06 </t>
    </r>
    <r>
      <rPr>
        <sz val="10"/>
        <rFont val="굴림"/>
        <family val="3"/>
        <charset val="129"/>
      </rPr>
      <t>월</t>
    </r>
    <r>
      <rPr>
        <sz val="10"/>
        <rFont val="Arial Narrow"/>
        <family val="2"/>
      </rPr>
      <t xml:space="preserve">   </t>
    </r>
    <r>
      <rPr>
        <sz val="10"/>
        <rFont val="굴림"/>
        <family val="3"/>
        <charset val="129"/>
      </rPr>
      <t>일</t>
    </r>
    <r>
      <rPr>
        <sz val="10"/>
        <rFont val="Arial Narrow"/>
        <family val="2"/>
      </rPr>
      <t xml:space="preserve"> </t>
    </r>
    <r>
      <rPr>
        <sz val="10"/>
        <rFont val="굴림"/>
        <family val="3"/>
        <charset val="129"/>
      </rPr>
      <t>설계</t>
    </r>
    <phoneticPr fontId="20" type="noConversion"/>
  </si>
  <si>
    <r>
      <t>2026</t>
    </r>
    <r>
      <rPr>
        <b/>
        <sz val="18"/>
        <rFont val="굴림"/>
        <family val="3"/>
        <charset val="129"/>
      </rPr>
      <t>년도</t>
    </r>
    <phoneticPr fontId="20" type="noConversion"/>
  </si>
  <si>
    <r>
      <t>◎</t>
    </r>
    <r>
      <rPr>
        <b/>
        <sz val="18"/>
        <rFont val="Arial Narrow"/>
        <family val="2"/>
      </rPr>
      <t xml:space="preserve"> </t>
    </r>
    <r>
      <rPr>
        <b/>
        <sz val="18"/>
        <rFont val="굴림"/>
        <family val="3"/>
        <charset val="129"/>
      </rPr>
      <t>설계내역서</t>
    </r>
    <r>
      <rPr>
        <b/>
        <sz val="18"/>
        <rFont val="Arial Narrow"/>
        <family val="2"/>
      </rPr>
      <t xml:space="preserve"> </t>
    </r>
    <r>
      <rPr>
        <b/>
        <sz val="18"/>
        <rFont val="굴림"/>
        <family val="3"/>
        <charset val="129"/>
      </rPr>
      <t>참조</t>
    </r>
    <phoneticPr fontId="20" type="noConversion"/>
  </si>
  <si>
    <t>공  급  가  액</t>
    <phoneticPr fontId="20" type="noConversion"/>
  </si>
  <si>
    <t>:</t>
  </si>
  <si>
    <t>정</t>
  </si>
  <si>
    <t>(</t>
  </si>
  <si>
    <t>￦</t>
  </si>
  <si>
    <t>)</t>
  </si>
  <si>
    <t>부 가 가 치 세</t>
    <phoneticPr fontId="20" type="noConversion"/>
  </si>
  <si>
    <t>도  급   금  액</t>
    <phoneticPr fontId="20" type="noConversion"/>
  </si>
  <si>
    <t>관 급 자 관 급 자 재 비</t>
    <phoneticPr fontId="20" type="noConversion"/>
  </si>
  <si>
    <t>도 급 자 관 급 자 재 비</t>
    <phoneticPr fontId="20" type="noConversion"/>
  </si>
  <si>
    <t>대 관 업 무 비</t>
    <phoneticPr fontId="20" type="noConversion"/>
  </si>
  <si>
    <t>재 해 예 방 기 술 지 도 비</t>
    <phoneticPr fontId="20" type="noConversion"/>
  </si>
  <si>
    <t>정</t>
    <phoneticPr fontId="1" type="noConversion"/>
  </si>
  <si>
    <t xml:space="preserve">총  공  사  비 </t>
    <phoneticPr fontId="20" type="noConversion"/>
  </si>
  <si>
    <t>공  사  원  가  계  산  서</t>
    <phoneticPr fontId="31" type="noConversion"/>
  </si>
  <si>
    <t xml:space="preserve"> 공 사 명 :</t>
    <phoneticPr fontId="35" type="noConversion"/>
  </si>
  <si>
    <t>(단위:원)</t>
    <phoneticPr fontId="31" type="noConversion"/>
  </si>
  <si>
    <t>비  목</t>
    <phoneticPr fontId="35" type="noConversion"/>
  </si>
  <si>
    <t>구    분</t>
    <phoneticPr fontId="35" type="noConversion"/>
  </si>
  <si>
    <t>전기공사</t>
    <phoneticPr fontId="31" type="noConversion"/>
  </si>
  <si>
    <t>구  성  비</t>
    <phoneticPr fontId="31" type="noConversion"/>
  </si>
  <si>
    <t>비 고</t>
    <phoneticPr fontId="31" type="noConversion"/>
  </si>
  <si>
    <r>
      <t>구성비</t>
    </r>
    <r>
      <rPr>
        <b/>
        <sz val="14"/>
        <rFont val="Arial Narrow"/>
        <family val="2"/>
      </rPr>
      <t>(%)</t>
    </r>
  </si>
  <si>
    <t>순  공  사  원  가</t>
    <phoneticPr fontId="31" type="noConversion"/>
  </si>
  <si>
    <t>재료비</t>
    <phoneticPr fontId="31" type="noConversion"/>
  </si>
  <si>
    <t>직 접 재 료 비</t>
  </si>
  <si>
    <r>
      <t>(</t>
    </r>
    <r>
      <rPr>
        <sz val="13"/>
        <color rgb="FFFF0000"/>
        <rFont val="돋움"/>
        <family val="3"/>
        <charset val="129"/>
      </rPr>
      <t>공종별집계표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연계</t>
    </r>
    <r>
      <rPr>
        <sz val="13"/>
        <color rgb="FFFF0000"/>
        <rFont val="Arial Narrow"/>
        <family val="2"/>
      </rPr>
      <t>)</t>
    </r>
    <phoneticPr fontId="1" type="noConversion"/>
  </si>
  <si>
    <t>간 접 재 료 비</t>
  </si>
  <si>
    <t>작업부산물(△)</t>
    <phoneticPr fontId="31" type="noConversion"/>
  </si>
  <si>
    <t>소          계</t>
  </si>
  <si>
    <t>노무비</t>
    <phoneticPr fontId="31" type="noConversion"/>
  </si>
  <si>
    <t>직 접 노 무 비</t>
  </si>
  <si>
    <r>
      <t>(</t>
    </r>
    <r>
      <rPr>
        <sz val="13"/>
        <color rgb="FFFF0000"/>
        <rFont val="돋움"/>
        <family val="3"/>
        <charset val="129"/>
      </rPr>
      <t>공종별집계표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연계</t>
    </r>
    <r>
      <rPr>
        <sz val="13"/>
        <color rgb="FFFF0000"/>
        <rFont val="Arial Narrow"/>
        <family val="2"/>
      </rPr>
      <t>)</t>
    </r>
    <phoneticPr fontId="1" type="noConversion"/>
  </si>
  <si>
    <r>
      <rPr>
        <sz val="13"/>
        <color rgb="FFFF0000"/>
        <rFont val="돋움"/>
        <family val="3"/>
        <charset val="129"/>
      </rPr>
      <t>안전관리비</t>
    </r>
    <r>
      <rPr>
        <sz val="13"/>
        <color rgb="FFFF0000"/>
        <rFont val="Arial Narrow"/>
        <family val="2"/>
      </rPr>
      <t>(</t>
    </r>
    <r>
      <rPr>
        <sz val="13"/>
        <color rgb="FFFF0000"/>
        <rFont val="돋움"/>
        <family val="3"/>
        <charset val="129"/>
      </rPr>
      <t>관급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포함</t>
    </r>
    <r>
      <rPr>
        <sz val="13"/>
        <color rgb="FFFF0000"/>
        <rFont val="Arial Narrow"/>
        <family val="2"/>
      </rPr>
      <t>/</t>
    </r>
    <r>
      <rPr>
        <sz val="13"/>
        <color rgb="FFFF0000"/>
        <rFont val="돋움"/>
        <family val="3"/>
        <charset val="129"/>
      </rPr>
      <t>제외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중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적은금액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적용</t>
    </r>
    <r>
      <rPr>
        <sz val="13"/>
        <color rgb="FFFF0000"/>
        <rFont val="Arial Narrow"/>
        <family val="2"/>
      </rPr>
      <t>)</t>
    </r>
    <phoneticPr fontId="1" type="noConversion"/>
  </si>
  <si>
    <t>간 접 노 무 비</t>
  </si>
  <si>
    <t>직접노무비 * 6.0%</t>
    <phoneticPr fontId="31" type="noConversion"/>
  </si>
  <si>
    <t>재료비</t>
    <phoneticPr fontId="1" type="noConversion"/>
  </si>
  <si>
    <t>직접인건비</t>
    <phoneticPr fontId="1" type="noConversion"/>
  </si>
  <si>
    <t>경 비</t>
  </si>
  <si>
    <t>기  계  경  비</t>
  </si>
  <si>
    <r>
      <rPr>
        <sz val="13"/>
        <rFont val="돋움"/>
        <family val="3"/>
        <charset val="129"/>
      </rPr>
      <t>관급자재</t>
    </r>
    <r>
      <rPr>
        <sz val="13"/>
        <rFont val="Arial Narrow"/>
        <family val="2"/>
      </rPr>
      <t>(</t>
    </r>
    <r>
      <rPr>
        <sz val="13"/>
        <rFont val="돋움"/>
        <family val="3"/>
        <charset val="129"/>
      </rPr>
      <t>부가세</t>
    </r>
    <r>
      <rPr>
        <sz val="13"/>
        <rFont val="Arial Narrow"/>
        <family val="2"/>
      </rPr>
      <t xml:space="preserve">, </t>
    </r>
    <r>
      <rPr>
        <sz val="13"/>
        <rFont val="돋움"/>
        <family val="3"/>
        <charset val="129"/>
      </rPr>
      <t>수수료</t>
    </r>
    <r>
      <rPr>
        <sz val="13"/>
        <rFont val="Arial Narrow"/>
        <family val="2"/>
      </rPr>
      <t xml:space="preserve"> </t>
    </r>
    <r>
      <rPr>
        <sz val="13"/>
        <rFont val="돋움"/>
        <family val="3"/>
        <charset val="129"/>
      </rPr>
      <t>제외</t>
    </r>
    <r>
      <rPr>
        <sz val="13"/>
        <rFont val="Arial Narrow"/>
        <family val="2"/>
      </rPr>
      <t>)</t>
    </r>
    <phoneticPr fontId="1" type="noConversion"/>
  </si>
  <si>
    <t>퇴직공제부금비</t>
    <phoneticPr fontId="31" type="noConversion"/>
  </si>
  <si>
    <t>직접노무비 * 2.3%</t>
    <phoneticPr fontId="1" type="noConversion"/>
  </si>
  <si>
    <t>산 재 보 험 료</t>
  </si>
  <si>
    <t>노무비 * 3.56%</t>
    <phoneticPr fontId="31" type="noConversion"/>
  </si>
  <si>
    <t>조명</t>
    <phoneticPr fontId="1" type="noConversion"/>
  </si>
  <si>
    <t>고 용 보 험 료</t>
    <phoneticPr fontId="31" type="noConversion"/>
  </si>
  <si>
    <t>노무비 * 1.01%</t>
    <phoneticPr fontId="31" type="noConversion"/>
  </si>
  <si>
    <t>연 금 보 험 료</t>
    <phoneticPr fontId="31" type="noConversion"/>
  </si>
  <si>
    <t>직접노무비 * 4.75%</t>
    <phoneticPr fontId="31" type="noConversion"/>
  </si>
  <si>
    <r>
      <t>(1</t>
    </r>
    <r>
      <rPr>
        <sz val="13"/>
        <color rgb="FFFF0000"/>
        <rFont val="돋움"/>
        <family val="3"/>
        <charset val="129"/>
      </rPr>
      <t>개월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미만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제외</t>
    </r>
    <r>
      <rPr>
        <sz val="13"/>
        <color rgb="FFFF0000"/>
        <rFont val="Arial Narrow"/>
        <family val="2"/>
      </rPr>
      <t>)</t>
    </r>
    <phoneticPr fontId="1" type="noConversion"/>
  </si>
  <si>
    <t>관급포합</t>
    <phoneticPr fontId="1" type="noConversion"/>
  </si>
  <si>
    <t>안 전 관 리 비</t>
    <phoneticPr fontId="31" type="noConversion"/>
  </si>
  <si>
    <t>(재료비+직.노) * 3.11</t>
    <phoneticPr fontId="1" type="noConversion"/>
  </si>
  <si>
    <r>
      <t>(2</t>
    </r>
    <r>
      <rPr>
        <sz val="13"/>
        <color rgb="FFFF0000"/>
        <rFont val="돋움"/>
        <family val="3"/>
        <charset val="129"/>
      </rPr>
      <t>천만원이상만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적용</t>
    </r>
    <r>
      <rPr>
        <sz val="13"/>
        <color rgb="FFFF0000"/>
        <rFont val="Arial Narrow"/>
        <family val="2"/>
      </rPr>
      <t>)</t>
    </r>
    <phoneticPr fontId="1" type="noConversion"/>
  </si>
  <si>
    <t>관급제외</t>
    <phoneticPr fontId="1" type="noConversion"/>
  </si>
  <si>
    <t>건 강 보 험 료</t>
    <phoneticPr fontId="31" type="noConversion"/>
  </si>
  <si>
    <t>직접노무비 * 3.595%</t>
    <phoneticPr fontId="31" type="noConversion"/>
  </si>
  <si>
    <t>노인장기요양보험료</t>
    <phoneticPr fontId="31" type="noConversion"/>
  </si>
  <si>
    <t>건강보험료 * 13.14%</t>
    <phoneticPr fontId="31" type="noConversion"/>
  </si>
  <si>
    <t>기   타   경   비</t>
    <phoneticPr fontId="31" type="noConversion"/>
  </si>
  <si>
    <t>(재료비+노무비) * 3.0%</t>
    <phoneticPr fontId="31" type="noConversion"/>
  </si>
  <si>
    <t>석 면 분 담 금</t>
    <phoneticPr fontId="31" type="noConversion"/>
  </si>
  <si>
    <t>노무비 * 0.006%</t>
    <phoneticPr fontId="31" type="noConversion"/>
  </si>
  <si>
    <t>임금채권부담금</t>
    <phoneticPr fontId="31" type="noConversion"/>
  </si>
  <si>
    <t>노무비 * 0.09%</t>
    <phoneticPr fontId="31" type="noConversion"/>
  </si>
  <si>
    <t xml:space="preserve"> 소     계</t>
  </si>
  <si>
    <r>
      <t xml:space="preserve">순공사원가  </t>
    </r>
    <r>
      <rPr>
        <b/>
        <sz val="12"/>
        <rFont val="HY그래픽M"/>
        <family val="1"/>
        <charset val="129"/>
      </rPr>
      <t>합계</t>
    </r>
    <phoneticPr fontId="31" type="noConversion"/>
  </si>
  <si>
    <t>일  반  관  리  비</t>
  </si>
  <si>
    <t>순공사원가 합계 * 3.0%</t>
    <phoneticPr fontId="31" type="noConversion"/>
  </si>
  <si>
    <t>금액조정(천단위이하금액)</t>
    <phoneticPr fontId="1" type="noConversion"/>
  </si>
  <si>
    <t>이             윤</t>
    <phoneticPr fontId="31" type="noConversion"/>
  </si>
  <si>
    <t>(노무비+경비+일.관) * 10%</t>
    <phoneticPr fontId="31" type="noConversion"/>
  </si>
  <si>
    <t>폐 기 물 처 리 비</t>
    <phoneticPr fontId="31" type="noConversion"/>
  </si>
  <si>
    <t>공   급    가   액</t>
  </si>
  <si>
    <t>손해배상보험료(전기공사)</t>
    <phoneticPr fontId="1" type="noConversion"/>
  </si>
  <si>
    <t>공급가액 * 0.26477%</t>
    <phoneticPr fontId="1" type="noConversion"/>
  </si>
  <si>
    <r>
      <t>부</t>
    </r>
    <r>
      <rPr>
        <b/>
        <sz val="11"/>
        <rFont val="Arial"/>
        <family val="2"/>
      </rPr>
      <t xml:space="preserve">     </t>
    </r>
    <r>
      <rPr>
        <b/>
        <sz val="11"/>
        <rFont val="굴림체"/>
        <family val="3"/>
        <charset val="129"/>
      </rPr>
      <t>가  가  치  세</t>
    </r>
    <phoneticPr fontId="31" type="noConversion"/>
  </si>
  <si>
    <t>공급가액 * 10%</t>
    <phoneticPr fontId="31" type="noConversion"/>
  </si>
  <si>
    <t>도      급      액</t>
  </si>
  <si>
    <t>관 급 자 관 급 자 재 비</t>
    <phoneticPr fontId="31" type="noConversion"/>
  </si>
  <si>
    <t>도 급 자 관 급 자 재 비</t>
    <phoneticPr fontId="31" type="noConversion"/>
  </si>
  <si>
    <t>대  관  업  무  비</t>
    <phoneticPr fontId="31" type="noConversion"/>
  </si>
  <si>
    <t>재 해 예 방 기 술 지 도 비</t>
    <phoneticPr fontId="31" type="noConversion"/>
  </si>
  <si>
    <t>총    공   사   비</t>
  </si>
  <si>
    <t>순공사비</t>
    <phoneticPr fontId="31" type="noConversion"/>
  </si>
  <si>
    <t>연 면 적</t>
    <phoneticPr fontId="31" type="noConversion"/>
  </si>
  <si>
    <t>평당금액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</si>
</sst>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76" formatCode="#,###"/>
    <numFmt numFmtId="177" formatCode="#,###;\-#,###;#;"/>
    <numFmt numFmtId="178" formatCode="_-* #,##0.00_-;\-* #,##0.00_-;_-* &quot;-&quot;_-;_-@_-"/>
    <numFmt numFmtId="179" formatCode="0.000%"/>
    <numFmt numFmtId="180" formatCode="0.00_ "/>
    <numFmt numFmtId="181" formatCode="#,##0_ "/>
    <numFmt numFmtId="182" formatCode="0.00000%"/>
  </numFmts>
  <fonts count="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돋움"/>
      <family val="3"/>
      <charset val="129"/>
    </font>
    <font>
      <sz val="25"/>
      <name val="굴림"/>
      <family val="3"/>
      <charset val="129"/>
    </font>
    <font>
      <b/>
      <sz val="24"/>
      <name val="HY견고딕"/>
      <family val="1"/>
      <charset val="129"/>
    </font>
    <font>
      <sz val="14"/>
      <name val="굴림"/>
      <family val="3"/>
      <charset val="129"/>
    </font>
    <font>
      <sz val="21"/>
      <name val="HY헤드라인M"/>
      <family val="1"/>
      <charset val="129"/>
    </font>
    <font>
      <sz val="20"/>
      <name val="HY헤드라인M"/>
      <family val="1"/>
      <charset val="129"/>
    </font>
    <font>
      <sz val="16"/>
      <name val="HY견고딕"/>
      <family val="1"/>
      <charset val="129"/>
    </font>
    <font>
      <b/>
      <sz val="16"/>
      <name val="굴림"/>
      <family val="3"/>
      <charset val="129"/>
    </font>
    <font>
      <sz val="18"/>
      <name val="HY헤드라인M"/>
      <family val="1"/>
      <charset val="129"/>
    </font>
    <font>
      <b/>
      <sz val="11"/>
      <name val="Arial Narrow"/>
      <family val="2"/>
    </font>
    <font>
      <b/>
      <sz val="20"/>
      <name val="굴림"/>
      <family val="3"/>
      <charset val="129"/>
    </font>
    <font>
      <b/>
      <sz val="20"/>
      <name val="Arial Narrow"/>
      <family val="2"/>
    </font>
    <font>
      <sz val="16"/>
      <name val="굴림"/>
      <family val="3"/>
      <charset val="129"/>
    </font>
    <font>
      <sz val="16"/>
      <name val="Arial Narrow"/>
      <family val="2"/>
    </font>
    <font>
      <b/>
      <sz val="18"/>
      <name val="Arial Narrow"/>
      <family val="2"/>
    </font>
    <font>
      <sz val="11"/>
      <name val="굴림"/>
      <family val="3"/>
      <charset val="129"/>
    </font>
    <font>
      <sz val="11"/>
      <name val="Arial Narrow"/>
      <family val="2"/>
    </font>
    <font>
      <sz val="10"/>
      <name val="Arial Narrow"/>
      <family val="2"/>
    </font>
    <font>
      <sz val="10"/>
      <name val="굴림"/>
      <family val="3"/>
      <charset val="129"/>
    </font>
    <font>
      <b/>
      <sz val="18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indexed="10"/>
      <name val="Arial Narrow"/>
      <family val="2"/>
    </font>
    <font>
      <b/>
      <sz val="22"/>
      <name val="HY그래픽M"/>
      <family val="1"/>
      <charset val="129"/>
    </font>
    <font>
      <sz val="11"/>
      <name val="굴림체"/>
      <family val="3"/>
      <charset val="129"/>
    </font>
    <font>
      <b/>
      <sz val="15"/>
      <name val="HY그래픽M"/>
      <family val="1"/>
      <charset val="129"/>
    </font>
    <font>
      <sz val="14"/>
      <name val="HY그래픽M"/>
      <family val="1"/>
      <charset val="129"/>
    </font>
    <font>
      <sz val="15"/>
      <name val="HY그래픽M"/>
      <family val="1"/>
      <charset val="129"/>
    </font>
    <font>
      <sz val="13"/>
      <name val="Arial"/>
      <family val="2"/>
    </font>
    <font>
      <b/>
      <sz val="14"/>
      <name val="HY그래픽M"/>
      <family val="1"/>
      <charset val="129"/>
    </font>
    <font>
      <sz val="12"/>
      <name val="HY그래픽M"/>
      <family val="1"/>
      <charset val="129"/>
    </font>
    <font>
      <b/>
      <sz val="12"/>
      <name val="HY그래픽M"/>
      <family val="1"/>
      <charset val="129"/>
    </font>
    <font>
      <b/>
      <sz val="14"/>
      <name val="굴림체"/>
      <family val="3"/>
      <charset val="129"/>
    </font>
    <font>
      <b/>
      <sz val="14"/>
      <name val="Arial Narrow"/>
      <family val="2"/>
    </font>
    <font>
      <sz val="12"/>
      <name val="Arial Narrow"/>
      <family val="2"/>
    </font>
    <font>
      <sz val="12"/>
      <name val="돋움"/>
      <family val="3"/>
      <charset val="129"/>
    </font>
    <font>
      <b/>
      <sz val="11"/>
      <name val="굴림체"/>
      <family val="3"/>
      <charset val="129"/>
    </font>
    <font>
      <sz val="13"/>
      <name val="Arial Narrow"/>
      <family val="2"/>
    </font>
    <font>
      <b/>
      <sz val="15"/>
      <name val="Arial Narrow"/>
      <family val="2"/>
    </font>
    <font>
      <sz val="13"/>
      <color rgb="FFFF0000"/>
      <name val="Arial Narrow"/>
      <family val="2"/>
    </font>
    <font>
      <sz val="13"/>
      <color rgb="FFFF0000"/>
      <name val="돋움"/>
      <family val="3"/>
      <charset val="129"/>
    </font>
    <font>
      <sz val="13"/>
      <name val="돋움"/>
      <family val="3"/>
      <charset val="129"/>
    </font>
    <font>
      <sz val="13"/>
      <name val="Arial Unicode MS"/>
      <family val="3"/>
      <charset val="129"/>
    </font>
    <font>
      <sz val="13"/>
      <color indexed="10"/>
      <name val="Arial Narrow"/>
      <family val="2"/>
    </font>
    <font>
      <sz val="12"/>
      <color rgb="FFFF0000"/>
      <name val="돋움"/>
      <family val="3"/>
      <charset val="129"/>
    </font>
    <font>
      <sz val="12"/>
      <color rgb="FFFF0000"/>
      <name val="Arial Narrow"/>
      <family val="2"/>
    </font>
    <font>
      <sz val="12"/>
      <color rgb="FF000000"/>
      <name val="Arial Narrow"/>
      <family val="2"/>
    </font>
    <font>
      <b/>
      <sz val="11"/>
      <name val="Arial"/>
      <family val="2"/>
    </font>
    <font>
      <b/>
      <sz val="12"/>
      <color rgb="FF00000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sz val="11"/>
      <name val="새굴림"/>
      <family val="1"/>
      <charset val="129"/>
    </font>
    <font>
      <b/>
      <sz val="13"/>
      <name val="Arial Narrow"/>
      <family val="2"/>
    </font>
    <font>
      <b/>
      <sz val="12"/>
      <name val="굴림체"/>
      <family val="3"/>
      <charset val="129"/>
    </font>
    <font>
      <sz val="14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1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/>
    <xf numFmtId="41" fontId="8" fillId="0" borderId="0" applyFont="0" applyFill="0" applyBorder="0" applyAlignment="0" applyProtection="0">
      <alignment vertical="center"/>
    </xf>
    <xf numFmtId="0" fontId="8" fillId="0" borderId="0"/>
    <xf numFmtId="3" fontId="20" fillId="0" borderId="0"/>
    <xf numFmtId="0" fontId="8" fillId="0" borderId="0">
      <alignment vertical="center"/>
    </xf>
    <xf numFmtId="0" fontId="8" fillId="0" borderId="0"/>
    <xf numFmtId="9" fontId="8" fillId="0" borderId="0" applyFont="0" applyFill="0" applyBorder="0" applyAlignment="0" applyProtection="0">
      <alignment vertical="center"/>
    </xf>
  </cellStyleXfs>
  <cellXfs count="227">
    <xf numFmtId="0" fontId="0" fillId="0" borderId="0" xfId="0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9" fillId="0" borderId="0" xfId="2" applyFont="1"/>
    <xf numFmtId="0" fontId="10" fillId="0" borderId="3" xfId="2" applyFont="1" applyBorder="1" applyAlignment="1">
      <alignment horizontal="center" vertical="center" shrinkToFit="1"/>
    </xf>
    <xf numFmtId="41" fontId="11" fillId="0" borderId="0" xfId="3" applyFont="1" applyAlignment="1">
      <alignment horizontal="center"/>
    </xf>
    <xf numFmtId="0" fontId="11" fillId="0" borderId="0" xfId="2" applyFont="1"/>
    <xf numFmtId="0" fontId="12" fillId="0" borderId="0" xfId="2" applyFont="1" applyAlignment="1">
      <alignment horizontal="center" vertical="center"/>
    </xf>
    <xf numFmtId="0" fontId="12" fillId="0" borderId="0" xfId="2" applyFont="1" applyAlignment="1">
      <alignment horizontal="center"/>
    </xf>
    <xf numFmtId="0" fontId="13" fillId="0" borderId="0" xfId="2" applyFont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16" fillId="0" borderId="0" xfId="2" applyFont="1" applyAlignment="1">
      <alignment horizontal="center" vertical="center"/>
    </xf>
    <xf numFmtId="178" fontId="11" fillId="0" borderId="0" xfId="3" applyNumberFormat="1" applyFont="1" applyAlignment="1"/>
    <xf numFmtId="0" fontId="17" fillId="0" borderId="0" xfId="4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17" fillId="0" borderId="16" xfId="4" applyFont="1" applyBorder="1" applyAlignment="1">
      <alignment horizontal="center" vertical="center"/>
    </xf>
    <xf numFmtId="0" fontId="17" fillId="0" borderId="17" xfId="4" applyFont="1" applyBorder="1" applyAlignment="1">
      <alignment horizontal="center" vertical="center"/>
    </xf>
    <xf numFmtId="0" fontId="22" fillId="0" borderId="17" xfId="4" applyFont="1" applyBorder="1" applyAlignment="1">
      <alignment horizontal="center" vertical="center"/>
    </xf>
    <xf numFmtId="0" fontId="17" fillId="0" borderId="0" xfId="4" applyFont="1" applyAlignment="1">
      <alignment horizontal="left" vertical="center"/>
    </xf>
    <xf numFmtId="0" fontId="29" fillId="0" borderId="0" xfId="4" applyFont="1" applyAlignment="1">
      <alignment horizontal="left" vertical="center"/>
    </xf>
    <xf numFmtId="0" fontId="28" fillId="0" borderId="0" xfId="4" applyFont="1" applyAlignment="1">
      <alignment horizontal="left" vertical="center"/>
    </xf>
    <xf numFmtId="0" fontId="28" fillId="0" borderId="0" xfId="4" applyFont="1" applyAlignment="1">
      <alignment horizontal="center" vertical="center"/>
    </xf>
    <xf numFmtId="0" fontId="17" fillId="0" borderId="16" xfId="4" applyFont="1" applyBorder="1" applyAlignment="1">
      <alignment horizontal="right" vertical="center"/>
    </xf>
    <xf numFmtId="0" fontId="17" fillId="0" borderId="0" xfId="4" applyFont="1" applyAlignment="1">
      <alignment horizontal="right" vertical="center"/>
    </xf>
    <xf numFmtId="0" fontId="17" fillId="0" borderId="18" xfId="4" applyFont="1" applyBorder="1" applyAlignment="1">
      <alignment horizontal="center" vertical="center"/>
    </xf>
    <xf numFmtId="0" fontId="17" fillId="0" borderId="19" xfId="4" applyFont="1" applyBorder="1" applyAlignment="1">
      <alignment horizontal="center" vertical="center"/>
    </xf>
    <xf numFmtId="0" fontId="17" fillId="0" borderId="19" xfId="4" applyFont="1" applyBorder="1" applyAlignment="1">
      <alignment horizontal="left" vertical="center"/>
    </xf>
    <xf numFmtId="0" fontId="17" fillId="0" borderId="20" xfId="4" applyFont="1" applyBorder="1" applyAlignment="1">
      <alignment horizontal="center" vertical="center"/>
    </xf>
    <xf numFmtId="179" fontId="32" fillId="0" borderId="0" xfId="8" applyNumberFormat="1" applyFont="1" applyAlignment="1">
      <alignment horizontal="centerContinuous"/>
    </xf>
    <xf numFmtId="0" fontId="33" fillId="0" borderId="0" xfId="7" applyFont="1" applyAlignment="1">
      <alignment horizontal="centerContinuous"/>
    </xf>
    <xf numFmtId="41" fontId="33" fillId="0" borderId="0" xfId="3" applyFont="1" applyAlignment="1">
      <alignment horizontal="centerContinuous"/>
    </xf>
    <xf numFmtId="0" fontId="34" fillId="0" borderId="19" xfId="7" quotePrefix="1" applyFont="1" applyBorder="1"/>
    <xf numFmtId="0" fontId="36" fillId="0" borderId="19" xfId="7" applyFont="1" applyBorder="1"/>
    <xf numFmtId="0" fontId="34" fillId="0" borderId="19" xfId="7" applyFont="1" applyBorder="1"/>
    <xf numFmtId="0" fontId="33" fillId="0" borderId="0" xfId="7" applyFont="1"/>
    <xf numFmtId="0" fontId="33" fillId="0" borderId="0" xfId="7" applyFont="1" applyAlignment="1">
      <alignment horizontal="center"/>
    </xf>
    <xf numFmtId="0" fontId="37" fillId="0" borderId="0" xfId="7" applyFont="1" applyAlignment="1">
      <alignment horizontal="right"/>
    </xf>
    <xf numFmtId="179" fontId="32" fillId="0" borderId="0" xfId="8" applyNumberFormat="1" applyFont="1" applyAlignment="1"/>
    <xf numFmtId="41" fontId="33" fillId="0" borderId="0" xfId="3" applyFont="1" applyAlignment="1"/>
    <xf numFmtId="0" fontId="38" fillId="2" borderId="22" xfId="7" quotePrefix="1" applyFont="1" applyFill="1" applyBorder="1" applyAlignment="1">
      <alignment horizontal="center" vertical="center"/>
    </xf>
    <xf numFmtId="0" fontId="38" fillId="2" borderId="23" xfId="7" applyFont="1" applyFill="1" applyBorder="1" applyAlignment="1">
      <alignment horizontal="center" vertical="center"/>
    </xf>
    <xf numFmtId="0" fontId="38" fillId="2" borderId="24" xfId="7" quotePrefix="1" applyFont="1" applyFill="1" applyBorder="1" applyAlignment="1">
      <alignment horizontal="center" vertical="center"/>
    </xf>
    <xf numFmtId="0" fontId="38" fillId="2" borderId="22" xfId="7" applyFont="1" applyFill="1" applyBorder="1" applyAlignment="1">
      <alignment horizontal="center" vertical="center"/>
    </xf>
    <xf numFmtId="179" fontId="39" fillId="2" borderId="25" xfId="8" applyNumberFormat="1" applyFont="1" applyFill="1" applyBorder="1" applyAlignment="1">
      <alignment horizontal="center" vertical="center"/>
    </xf>
    <xf numFmtId="0" fontId="41" fillId="0" borderId="26" xfId="7" applyFont="1" applyBorder="1" applyAlignment="1">
      <alignment vertical="center"/>
    </xf>
    <xf numFmtId="0" fontId="41" fillId="0" borderId="27" xfId="7" applyFont="1" applyBorder="1" applyAlignment="1">
      <alignment vertical="center"/>
    </xf>
    <xf numFmtId="41" fontId="42" fillId="0" borderId="0" xfId="3" applyFont="1">
      <alignment vertical="center"/>
    </xf>
    <xf numFmtId="0" fontId="42" fillId="0" borderId="0" xfId="7" applyFont="1" applyAlignment="1">
      <alignment vertical="center"/>
    </xf>
    <xf numFmtId="0" fontId="41" fillId="0" borderId="0" xfId="7" applyFont="1" applyAlignment="1">
      <alignment vertical="center"/>
    </xf>
    <xf numFmtId="0" fontId="37" fillId="0" borderId="15" xfId="7" quotePrefix="1" applyFont="1" applyBorder="1" applyAlignment="1">
      <alignment horizontal="center" vertical="center"/>
    </xf>
    <xf numFmtId="41" fontId="41" fillId="2" borderId="29" xfId="3" applyFont="1" applyFill="1" applyBorder="1" applyAlignment="1">
      <alignment horizontal="right" vertical="center"/>
    </xf>
    <xf numFmtId="0" fontId="25" fillId="0" borderId="13" xfId="7" applyFont="1" applyBorder="1" applyAlignment="1">
      <alignment horizontal="right" vertical="center"/>
    </xf>
    <xf numFmtId="0" fontId="44" fillId="0" borderId="30" xfId="7" applyFont="1" applyBorder="1"/>
    <xf numFmtId="179" fontId="45" fillId="0" borderId="2" xfId="8" applyNumberFormat="1" applyFont="1" applyBorder="1">
      <alignment vertical="center"/>
    </xf>
    <xf numFmtId="0" fontId="44" fillId="0" borderId="26" xfId="7" applyFont="1" applyBorder="1"/>
    <xf numFmtId="0" fontId="44" fillId="0" borderId="27" xfId="7" applyFont="1" applyBorder="1"/>
    <xf numFmtId="0" fontId="46" fillId="0" borderId="27" xfId="7" applyFont="1" applyBorder="1"/>
    <xf numFmtId="41" fontId="44" fillId="0" borderId="0" xfId="3" applyFont="1" applyAlignment="1"/>
    <xf numFmtId="0" fontId="44" fillId="0" borderId="0" xfId="7" applyFont="1"/>
    <xf numFmtId="0" fontId="37" fillId="0" borderId="17" xfId="7" quotePrefix="1" applyFont="1" applyBorder="1" applyAlignment="1">
      <alignment horizontal="center" vertical="center"/>
    </xf>
    <xf numFmtId="41" fontId="41" fillId="0" borderId="31" xfId="3" applyFont="1" applyBorder="1" applyAlignment="1">
      <alignment horizontal="right" vertical="center"/>
    </xf>
    <xf numFmtId="0" fontId="25" fillId="0" borderId="32" xfId="7" applyFont="1" applyBorder="1" applyAlignment="1">
      <alignment horizontal="right" vertical="center"/>
    </xf>
    <xf numFmtId="0" fontId="44" fillId="0" borderId="33" xfId="7" applyFont="1" applyBorder="1"/>
    <xf numFmtId="179" fontId="45" fillId="0" borderId="34" xfId="8" applyNumberFormat="1" applyFont="1" applyBorder="1">
      <alignment vertical="center"/>
    </xf>
    <xf numFmtId="0" fontId="37" fillId="0" borderId="35" xfId="7" quotePrefix="1" applyFont="1" applyBorder="1" applyAlignment="1">
      <alignment horizontal="center" vertical="center"/>
    </xf>
    <xf numFmtId="41" fontId="41" fillId="0" borderId="36" xfId="3" applyFont="1" applyBorder="1" applyAlignment="1">
      <alignment horizontal="right" vertical="center"/>
    </xf>
    <xf numFmtId="0" fontId="25" fillId="0" borderId="37" xfId="7" applyFont="1" applyBorder="1" applyAlignment="1">
      <alignment horizontal="right" vertical="center"/>
    </xf>
    <xf numFmtId="0" fontId="44" fillId="0" borderId="38" xfId="7" applyFont="1" applyBorder="1"/>
    <xf numFmtId="41" fontId="41" fillId="0" borderId="39" xfId="3" applyFont="1" applyBorder="1" applyAlignment="1">
      <alignment horizontal="right" vertical="center"/>
    </xf>
    <xf numFmtId="0" fontId="25" fillId="0" borderId="40" xfId="7" applyFont="1" applyBorder="1" applyAlignment="1">
      <alignment horizontal="right" vertical="center"/>
    </xf>
    <xf numFmtId="0" fontId="44" fillId="0" borderId="41" xfId="7" applyFont="1" applyBorder="1"/>
    <xf numFmtId="0" fontId="37" fillId="0" borderId="43" xfId="7" quotePrefix="1" applyFont="1" applyBorder="1" applyAlignment="1">
      <alignment horizontal="center" vertical="center"/>
    </xf>
    <xf numFmtId="0" fontId="42" fillId="0" borderId="13" xfId="7" applyFont="1" applyBorder="1" applyAlignment="1">
      <alignment horizontal="left" vertical="center"/>
    </xf>
    <xf numFmtId="0" fontId="37" fillId="0" borderId="47" xfId="7" quotePrefix="1" applyFont="1" applyBorder="1" applyAlignment="1">
      <alignment horizontal="center" vertical="center"/>
    </xf>
    <xf numFmtId="41" fontId="41" fillId="0" borderId="47" xfId="3" applyFont="1" applyBorder="1" applyAlignment="1">
      <alignment horizontal="right" vertical="center"/>
    </xf>
    <xf numFmtId="0" fontId="42" fillId="0" borderId="46" xfId="7" applyFont="1" applyBorder="1" applyAlignment="1">
      <alignment horizontal="left" vertical="center"/>
    </xf>
    <xf numFmtId="41" fontId="44" fillId="0" borderId="2" xfId="1" applyFont="1" applyBorder="1" applyAlignment="1"/>
    <xf numFmtId="0" fontId="37" fillId="0" borderId="49" xfId="7" quotePrefix="1" applyFont="1" applyBorder="1" applyAlignment="1">
      <alignment horizontal="center" vertical="center"/>
    </xf>
    <xf numFmtId="0" fontId="42" fillId="0" borderId="40" xfId="7" applyFont="1" applyBorder="1" applyAlignment="1">
      <alignment horizontal="left" vertical="center"/>
    </xf>
    <xf numFmtId="0" fontId="37" fillId="0" borderId="30" xfId="7" applyFont="1" applyBorder="1" applyAlignment="1">
      <alignment horizontal="center" vertical="center"/>
    </xf>
    <xf numFmtId="41" fontId="41" fillId="2" borderId="31" xfId="3" applyFont="1" applyFill="1" applyBorder="1" applyAlignment="1">
      <alignment horizontal="right" vertical="center"/>
    </xf>
    <xf numFmtId="0" fontId="42" fillId="0" borderId="32" xfId="7" applyFont="1" applyBorder="1" applyAlignment="1">
      <alignment horizontal="left" vertical="center"/>
    </xf>
    <xf numFmtId="41" fontId="46" fillId="0" borderId="2" xfId="1" applyFont="1" applyBorder="1" applyAlignment="1"/>
    <xf numFmtId="0" fontId="37" fillId="0" borderId="47" xfId="7" applyFont="1" applyBorder="1" applyAlignment="1">
      <alignment horizontal="center" vertical="center"/>
    </xf>
    <xf numFmtId="41" fontId="44" fillId="0" borderId="2" xfId="3" applyFont="1" applyBorder="1" applyAlignment="1"/>
    <xf numFmtId="0" fontId="44" fillId="0" borderId="2" xfId="7" applyFont="1" applyBorder="1"/>
    <xf numFmtId="37" fontId="49" fillId="0" borderId="0" xfId="7" applyNumberFormat="1" applyFont="1"/>
    <xf numFmtId="41" fontId="48" fillId="0" borderId="0" xfId="1" applyFont="1" applyAlignment="1"/>
    <xf numFmtId="0" fontId="44" fillId="0" borderId="50" xfId="7" applyFont="1" applyBorder="1"/>
    <xf numFmtId="41" fontId="48" fillId="0" borderId="2" xfId="3" applyFont="1" applyBorder="1" applyAlignment="1"/>
    <xf numFmtId="180" fontId="44" fillId="0" borderId="2" xfId="7" applyNumberFormat="1" applyFont="1" applyBorder="1"/>
    <xf numFmtId="0" fontId="42" fillId="0" borderId="46" xfId="7" applyFont="1" applyBorder="1" applyAlignment="1">
      <alignment horizontal="left" vertical="center" shrinkToFit="1"/>
    </xf>
    <xf numFmtId="0" fontId="24" fillId="0" borderId="33" xfId="7" applyFont="1" applyBorder="1"/>
    <xf numFmtId="178" fontId="44" fillId="0" borderId="2" xfId="3" applyNumberFormat="1" applyFont="1" applyBorder="1" applyAlignment="1"/>
    <xf numFmtId="0" fontId="44" fillId="0" borderId="51" xfId="7" applyFont="1" applyBorder="1"/>
    <xf numFmtId="181" fontId="50" fillId="0" borderId="27" xfId="7" quotePrefix="1" applyNumberFormat="1" applyFont="1" applyBorder="1" applyAlignment="1">
      <alignment horizontal="left" vertical="center"/>
    </xf>
    <xf numFmtId="37" fontId="44" fillId="0" borderId="0" xfId="7" applyNumberFormat="1" applyFont="1"/>
    <xf numFmtId="0" fontId="37" fillId="0" borderId="38" xfId="7" quotePrefix="1" applyFont="1" applyBorder="1" applyAlignment="1">
      <alignment horizontal="center" vertical="center"/>
    </xf>
    <xf numFmtId="41" fontId="50" fillId="0" borderId="27" xfId="3" applyFont="1" applyBorder="1" applyAlignment="1"/>
    <xf numFmtId="41" fontId="41" fillId="0" borderId="54" xfId="3" applyFont="1" applyBorder="1" applyAlignment="1">
      <alignment horizontal="right" vertical="center"/>
    </xf>
    <xf numFmtId="0" fontId="42" fillId="0" borderId="55" xfId="7" applyFont="1" applyBorder="1" applyAlignment="1">
      <alignment horizontal="left" vertical="center"/>
    </xf>
    <xf numFmtId="0" fontId="44" fillId="0" borderId="56" xfId="7" applyFont="1" applyBorder="1"/>
    <xf numFmtId="0" fontId="44" fillId="0" borderId="57" xfId="7" applyFont="1" applyBorder="1"/>
    <xf numFmtId="3" fontId="20" fillId="0" borderId="0" xfId="5"/>
    <xf numFmtId="0" fontId="44" fillId="0" borderId="58" xfId="7" applyFont="1" applyBorder="1"/>
    <xf numFmtId="0" fontId="51" fillId="0" borderId="2" xfId="7" applyFont="1" applyBorder="1" applyAlignment="1">
      <alignment horizontal="center"/>
    </xf>
    <xf numFmtId="0" fontId="41" fillId="0" borderId="33" xfId="7" applyFont="1" applyBorder="1"/>
    <xf numFmtId="41" fontId="44" fillId="0" borderId="2" xfId="3" applyFont="1" applyBorder="1" applyAlignment="1">
      <alignment horizontal="center"/>
    </xf>
    <xf numFmtId="41" fontId="52" fillId="0" borderId="47" xfId="3" applyFont="1" applyBorder="1" applyAlignment="1">
      <alignment horizontal="right" vertical="center"/>
    </xf>
    <xf numFmtId="41" fontId="44" fillId="0" borderId="0" xfId="3" applyFont="1" applyBorder="1" applyAlignment="1">
      <alignment horizontal="center"/>
    </xf>
    <xf numFmtId="41" fontId="44" fillId="0" borderId="0" xfId="3" applyFont="1" applyBorder="1" applyAlignment="1"/>
    <xf numFmtId="41" fontId="44" fillId="0" borderId="0" xfId="7" applyNumberFormat="1" applyFont="1"/>
    <xf numFmtId="43" fontId="44" fillId="0" borderId="0" xfId="7" applyNumberFormat="1" applyFont="1"/>
    <xf numFmtId="41" fontId="53" fillId="0" borderId="47" xfId="3" applyNumberFormat="1" applyFont="1" applyBorder="1" applyAlignment="1">
      <alignment horizontal="right" vertical="center"/>
    </xf>
    <xf numFmtId="3" fontId="41" fillId="0" borderId="33" xfId="7" applyNumberFormat="1" applyFont="1" applyBorder="1"/>
    <xf numFmtId="0" fontId="44" fillId="0" borderId="61" xfId="7" applyFont="1" applyBorder="1" applyAlignment="1">
      <alignment horizontal="center"/>
    </xf>
    <xf numFmtId="41" fontId="41" fillId="0" borderId="29" xfId="3" applyFont="1" applyBorder="1" applyAlignment="1">
      <alignment horizontal="right" vertical="center"/>
    </xf>
    <xf numFmtId="3" fontId="41" fillId="0" borderId="30" xfId="7" applyNumberFormat="1" applyFont="1" applyBorder="1"/>
    <xf numFmtId="182" fontId="45" fillId="0" borderId="2" xfId="8" applyNumberFormat="1" applyFont="1" applyBorder="1">
      <alignment vertical="center"/>
    </xf>
    <xf numFmtId="0" fontId="44" fillId="0" borderId="61" xfId="7" applyFont="1" applyBorder="1"/>
    <xf numFmtId="41" fontId="55" fillId="3" borderId="54" xfId="3" applyNumberFormat="1" applyFont="1" applyFill="1" applyBorder="1" applyAlignment="1">
      <alignment horizontal="right" vertical="center"/>
    </xf>
    <xf numFmtId="41" fontId="42" fillId="0" borderId="63" xfId="3" applyFont="1" applyBorder="1" applyAlignment="1">
      <alignment horizontal="left" vertical="center"/>
    </xf>
    <xf numFmtId="0" fontId="44" fillId="0" borderId="64" xfId="7" applyFont="1" applyBorder="1"/>
    <xf numFmtId="41" fontId="44" fillId="0" borderId="27" xfId="3" applyFont="1" applyBorder="1" applyAlignment="1"/>
    <xf numFmtId="41" fontId="56" fillId="2" borderId="54" xfId="3" applyFont="1" applyFill="1" applyBorder="1" applyAlignment="1">
      <alignment horizontal="right" vertical="center"/>
    </xf>
    <xf numFmtId="41" fontId="57" fillId="0" borderId="63" xfId="3" applyFont="1" applyBorder="1" applyAlignment="1">
      <alignment horizontal="left" vertical="center"/>
    </xf>
    <xf numFmtId="179" fontId="45" fillId="0" borderId="14" xfId="8" applyNumberFormat="1" applyFont="1" applyBorder="1">
      <alignment vertical="center"/>
    </xf>
    <xf numFmtId="0" fontId="41" fillId="0" borderId="0" xfId="7" quotePrefix="1" applyFont="1" applyAlignment="1">
      <alignment horizontal="center" vertical="center"/>
    </xf>
    <xf numFmtId="0" fontId="41" fillId="0" borderId="0" xfId="7" applyFont="1" applyAlignment="1">
      <alignment horizontal="center" vertical="center"/>
    </xf>
    <xf numFmtId="41" fontId="58" fillId="0" borderId="0" xfId="3" applyFont="1" applyAlignment="1">
      <alignment horizontal="right" vertical="center"/>
    </xf>
    <xf numFmtId="41" fontId="59" fillId="0" borderId="0" xfId="3" applyFont="1" applyAlignment="1">
      <alignment horizontal="right" vertical="center"/>
    </xf>
    <xf numFmtId="179" fontId="45" fillId="0" borderId="0" xfId="8" applyNumberFormat="1" applyFont="1">
      <alignment vertical="center"/>
    </xf>
    <xf numFmtId="0" fontId="60" fillId="0" borderId="65" xfId="7" applyFont="1" applyBorder="1" applyAlignment="1">
      <alignment horizontal="center" vertical="center"/>
    </xf>
    <xf numFmtId="41" fontId="58" fillId="0" borderId="66" xfId="3" applyFont="1" applyBorder="1" applyAlignment="1">
      <alignment horizontal="center" vertical="center"/>
    </xf>
    <xf numFmtId="41" fontId="41" fillId="0" borderId="0" xfId="3" applyFont="1" applyAlignment="1">
      <alignment horizontal="right" vertical="center"/>
    </xf>
    <xf numFmtId="0" fontId="60" fillId="0" borderId="10" xfId="7" applyFont="1" applyBorder="1" applyAlignment="1">
      <alignment horizontal="center" vertical="center"/>
    </xf>
    <xf numFmtId="41" fontId="58" fillId="0" borderId="14" xfId="3" applyFont="1" applyBorder="1" applyAlignment="1">
      <alignment horizontal="center" vertical="center"/>
    </xf>
    <xf numFmtId="0" fontId="60" fillId="0" borderId="67" xfId="7" applyFont="1" applyBorder="1" applyAlignment="1">
      <alignment horizontal="center" vertical="center"/>
    </xf>
    <xf numFmtId="41" fontId="58" fillId="0" borderId="68" xfId="3" applyFont="1" applyBorder="1" applyAlignment="1">
      <alignment horizontal="center" vertical="center"/>
    </xf>
    <xf numFmtId="0" fontId="61" fillId="0" borderId="0" xfId="7" applyFont="1"/>
    <xf numFmtId="0" fontId="58" fillId="0" borderId="0" xfId="7" applyFont="1"/>
    <xf numFmtId="41" fontId="58" fillId="0" borderId="0" xfId="3" applyFont="1" applyAlignment="1"/>
    <xf numFmtId="41" fontId="58" fillId="0" borderId="0" xfId="7" applyNumberFormat="1" applyFont="1"/>
    <xf numFmtId="0" fontId="61" fillId="0" borderId="0" xfId="7" applyFont="1" applyAlignment="1">
      <alignment horizontal="center"/>
    </xf>
    <xf numFmtId="179" fontId="45" fillId="0" borderId="0" xfId="8" applyNumberFormat="1" applyFont="1" applyAlignment="1"/>
    <xf numFmtId="41" fontId="61" fillId="0" borderId="0" xfId="3" applyFont="1" applyAlignment="1"/>
    <xf numFmtId="41" fontId="17" fillId="0" borderId="0" xfId="4" applyNumberFormat="1" applyFont="1" applyAlignment="1">
      <alignment horizontal="center" vertical="center"/>
    </xf>
    <xf numFmtId="3" fontId="21" fillId="0" borderId="0" xfId="5" applyFont="1" applyAlignment="1" applyProtection="1">
      <alignment horizontal="center" vertical="center"/>
      <protection locked="0"/>
    </xf>
    <xf numFmtId="0" fontId="28" fillId="0" borderId="16" xfId="4" applyFont="1" applyBorder="1" applyAlignment="1">
      <alignment horizontal="right" vertical="center"/>
    </xf>
    <xf numFmtId="0" fontId="28" fillId="0" borderId="0" xfId="4" applyFont="1" applyAlignment="1">
      <alignment horizontal="right" vertical="center"/>
    </xf>
    <xf numFmtId="41" fontId="17" fillId="0" borderId="0" xfId="4" applyNumberFormat="1" applyFont="1" applyAlignment="1">
      <alignment horizontal="right" vertical="center"/>
    </xf>
    <xf numFmtId="0" fontId="28" fillId="0" borderId="16" xfId="4" applyFont="1" applyBorder="1" applyAlignment="1">
      <alignment horizontal="right" vertical="center" shrinkToFit="1"/>
    </xf>
    <xf numFmtId="0" fontId="28" fillId="0" borderId="0" xfId="4" applyFont="1" applyAlignment="1">
      <alignment horizontal="right" vertical="center" shrinkToFit="1"/>
    </xf>
    <xf numFmtId="0" fontId="22" fillId="0" borderId="0" xfId="4" applyFont="1" applyAlignment="1">
      <alignment horizontal="center" vertical="center"/>
    </xf>
    <xf numFmtId="0" fontId="27" fillId="0" borderId="16" xfId="4" applyFont="1" applyBorder="1" applyAlignment="1">
      <alignment horizontal="center" vertical="center" shrinkToFit="1"/>
    </xf>
    <xf numFmtId="0" fontId="27" fillId="0" borderId="0" xfId="4" applyFont="1" applyAlignment="1">
      <alignment horizontal="center" vertical="center" shrinkToFit="1"/>
    </xf>
    <xf numFmtId="0" fontId="27" fillId="0" borderId="17" xfId="4" applyFont="1" applyBorder="1" applyAlignment="1">
      <alignment horizontal="center" vertical="center" shrinkToFit="1"/>
    </xf>
    <xf numFmtId="0" fontId="27" fillId="0" borderId="16" xfId="4" applyFont="1" applyBorder="1" applyAlignment="1">
      <alignment horizontal="center" vertical="center"/>
    </xf>
    <xf numFmtId="0" fontId="27" fillId="0" borderId="0" xfId="4" applyFont="1" applyAlignment="1">
      <alignment horizontal="center" vertical="center"/>
    </xf>
    <xf numFmtId="0" fontId="27" fillId="0" borderId="17" xfId="4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9" fillId="0" borderId="0" xfId="4" applyFont="1" applyAlignment="1">
      <alignment horizontal="center" vertical="center"/>
    </xf>
    <xf numFmtId="0" fontId="23" fillId="0" borderId="4" xfId="4" applyFont="1" applyBorder="1" applyAlignment="1">
      <alignment horizontal="center" vertical="center" textRotation="255"/>
    </xf>
    <xf numFmtId="0" fontId="24" fillId="0" borderId="10" xfId="4" applyFont="1" applyBorder="1" applyAlignment="1">
      <alignment horizontal="center" vertical="center" textRotation="255"/>
    </xf>
    <xf numFmtId="0" fontId="17" fillId="0" borderId="5" xfId="4" applyFont="1" applyBorder="1" applyAlignment="1">
      <alignment horizontal="center" vertical="center"/>
    </xf>
    <xf numFmtId="0" fontId="8" fillId="0" borderId="6" xfId="6" applyBorder="1" applyAlignment="1">
      <alignment horizontal="center" vertical="center"/>
    </xf>
    <xf numFmtId="0" fontId="8" fillId="0" borderId="7" xfId="6" applyBorder="1" applyAlignment="1">
      <alignment horizontal="center" vertical="center"/>
    </xf>
    <xf numFmtId="0" fontId="8" fillId="0" borderId="11" xfId="6" applyBorder="1" applyAlignment="1">
      <alignment horizontal="center" vertical="center"/>
    </xf>
    <xf numFmtId="0" fontId="8" fillId="0" borderId="12" xfId="6" applyBorder="1" applyAlignment="1">
      <alignment horizontal="center" vertical="center"/>
    </xf>
    <xf numFmtId="0" fontId="8" fillId="0" borderId="13" xfId="6" applyBorder="1" applyAlignment="1">
      <alignment horizontal="center" vertical="center"/>
    </xf>
    <xf numFmtId="0" fontId="23" fillId="0" borderId="8" xfId="4" applyFont="1" applyBorder="1" applyAlignment="1">
      <alignment horizontal="center" vertical="center" textRotation="255"/>
    </xf>
    <xf numFmtId="0" fontId="24" fillId="0" borderId="14" xfId="4" applyFont="1" applyBorder="1" applyAlignment="1">
      <alignment horizontal="center" vertical="center" textRotation="255"/>
    </xf>
    <xf numFmtId="0" fontId="24" fillId="0" borderId="5" xfId="4" applyFont="1" applyBorder="1" applyAlignment="1">
      <alignment horizontal="center" vertical="center"/>
    </xf>
    <xf numFmtId="0" fontId="23" fillId="0" borderId="5" xfId="4" applyFont="1" applyBorder="1" applyAlignment="1">
      <alignment horizontal="center" vertical="center" textRotation="255"/>
    </xf>
    <xf numFmtId="0" fontId="24" fillId="0" borderId="11" xfId="4" applyFont="1" applyBorder="1" applyAlignment="1">
      <alignment horizontal="center" vertical="center" textRotation="255"/>
    </xf>
    <xf numFmtId="0" fontId="25" fillId="0" borderId="5" xfId="4" applyFont="1" applyBorder="1" applyAlignment="1">
      <alignment horizontal="center" vertical="center"/>
    </xf>
    <xf numFmtId="3" fontId="21" fillId="0" borderId="6" xfId="5" applyFont="1" applyBorder="1" applyAlignment="1" applyProtection="1">
      <alignment horizontal="center" vertical="center"/>
      <protection locked="0"/>
    </xf>
    <xf numFmtId="3" fontId="21" fillId="0" borderId="9" xfId="5" applyFont="1" applyBorder="1" applyAlignment="1" applyProtection="1">
      <alignment horizontal="center" vertical="center"/>
      <protection locked="0"/>
    </xf>
    <xf numFmtId="3" fontId="21" fillId="0" borderId="11" xfId="5" applyFont="1" applyBorder="1" applyAlignment="1" applyProtection="1">
      <alignment horizontal="center" vertical="center"/>
      <protection locked="0"/>
    </xf>
    <xf numFmtId="3" fontId="21" fillId="0" borderId="12" xfId="5" applyFont="1" applyBorder="1" applyAlignment="1" applyProtection="1">
      <alignment horizontal="center" vertical="center"/>
      <protection locked="0"/>
    </xf>
    <xf numFmtId="3" fontId="21" fillId="0" borderId="15" xfId="5" applyFont="1" applyBorder="1" applyAlignment="1" applyProtection="1">
      <alignment horizontal="center" vertical="center"/>
      <protection locked="0"/>
    </xf>
    <xf numFmtId="0" fontId="43" fillId="2" borderId="52" xfId="2" quotePrefix="1" applyFont="1" applyFill="1" applyBorder="1" applyAlignment="1">
      <alignment horizontal="center" vertical="center"/>
    </xf>
    <xf numFmtId="0" fontId="43" fillId="2" borderId="62" xfId="2" applyFont="1" applyFill="1" applyBorder="1" applyAlignment="1">
      <alignment horizontal="center" vertical="center"/>
    </xf>
    <xf numFmtId="0" fontId="43" fillId="2" borderId="53" xfId="2" applyFont="1" applyFill="1" applyBorder="1" applyAlignment="1">
      <alignment horizontal="center" vertical="center"/>
    </xf>
    <xf numFmtId="0" fontId="43" fillId="0" borderId="16" xfId="2" quotePrefix="1" applyFont="1" applyBorder="1" applyAlignment="1">
      <alignment horizontal="center" vertical="center"/>
    </xf>
    <xf numFmtId="0" fontId="43" fillId="0" borderId="0" xfId="2" applyFont="1" applyAlignment="1">
      <alignment horizontal="center" vertical="center"/>
    </xf>
    <xf numFmtId="0" fontId="43" fillId="0" borderId="17" xfId="2" applyFont="1" applyBorder="1" applyAlignment="1">
      <alignment horizontal="center" vertical="center"/>
    </xf>
    <xf numFmtId="0" fontId="43" fillId="2" borderId="52" xfId="2" applyFont="1" applyFill="1" applyBorder="1" applyAlignment="1">
      <alignment horizontal="center" vertical="center"/>
    </xf>
    <xf numFmtId="0" fontId="37" fillId="0" borderId="52" xfId="7" quotePrefix="1" applyFont="1" applyBorder="1" applyAlignment="1">
      <alignment horizontal="center" vertical="center"/>
    </xf>
    <xf numFmtId="0" fontId="37" fillId="0" borderId="53" xfId="7" applyFont="1" applyBorder="1" applyAlignment="1">
      <alignment horizontal="center" vertical="center"/>
    </xf>
    <xf numFmtId="0" fontId="43" fillId="0" borderId="59" xfId="2" applyFont="1" applyBorder="1" applyAlignment="1">
      <alignment horizontal="center" vertical="center"/>
    </xf>
    <xf numFmtId="0" fontId="43" fillId="0" borderId="45" xfId="2" applyFont="1" applyBorder="1" applyAlignment="1">
      <alignment horizontal="center" vertical="center"/>
    </xf>
    <xf numFmtId="0" fontId="43" fillId="0" borderId="60" xfId="2" applyFont="1" applyBorder="1" applyAlignment="1">
      <alignment horizontal="center" vertical="center"/>
    </xf>
    <xf numFmtId="0" fontId="43" fillId="0" borderId="59" xfId="2" quotePrefix="1" applyFont="1" applyBorder="1" applyAlignment="1">
      <alignment horizontal="center" vertical="center"/>
    </xf>
    <xf numFmtId="0" fontId="30" fillId="0" borderId="0" xfId="7" applyFont="1" applyAlignment="1">
      <alignment horizontal="center"/>
    </xf>
    <xf numFmtId="0" fontId="38" fillId="2" borderId="21" xfId="7" quotePrefix="1" applyFont="1" applyFill="1" applyBorder="1" applyAlignment="1">
      <alignment horizontal="center" vertical="center"/>
    </xf>
    <xf numFmtId="0" fontId="38" fillId="2" borderId="22" xfId="7" applyFont="1" applyFill="1" applyBorder="1" applyAlignment="1">
      <alignment horizontal="center" vertical="center"/>
    </xf>
    <xf numFmtId="0" fontId="43" fillId="0" borderId="28" xfId="2" quotePrefix="1" applyFont="1" applyBorder="1" applyAlignment="1">
      <alignment horizontal="center" vertical="center" textRotation="255"/>
    </xf>
    <xf numFmtId="0" fontId="43" fillId="0" borderId="31" xfId="2" quotePrefix="1" applyFont="1" applyBorder="1" applyAlignment="1">
      <alignment horizontal="center" vertical="center" textRotation="255"/>
    </xf>
    <xf numFmtId="0" fontId="43" fillId="0" borderId="48" xfId="2" quotePrefix="1" applyFont="1" applyBorder="1" applyAlignment="1">
      <alignment horizontal="center" vertical="center" textRotation="255"/>
    </xf>
    <xf numFmtId="0" fontId="43" fillId="0" borderId="28" xfId="7" applyFont="1" applyBorder="1" applyAlignment="1">
      <alignment horizontal="center" vertical="center" textRotation="255"/>
    </xf>
    <xf numFmtId="0" fontId="43" fillId="0" borderId="31" xfId="7" applyFont="1" applyBorder="1" applyAlignment="1">
      <alignment horizontal="center" vertical="center" textRotation="255"/>
    </xf>
    <xf numFmtId="0" fontId="43" fillId="0" borderId="42" xfId="7" applyFont="1" applyBorder="1" applyAlignment="1">
      <alignment horizontal="center" vertical="center" textRotation="255"/>
    </xf>
    <xf numFmtId="0" fontId="43" fillId="0" borderId="48" xfId="7" applyFont="1" applyBorder="1" applyAlignment="1">
      <alignment horizontal="center" vertical="center" textRotation="255"/>
    </xf>
    <xf numFmtId="41" fontId="46" fillId="0" borderId="44" xfId="3" applyFont="1" applyBorder="1" applyAlignment="1"/>
    <xf numFmtId="0" fontId="7" fillId="0" borderId="45" xfId="0" applyFont="1" applyBorder="1" applyAlignment="1"/>
    <xf numFmtId="0" fontId="7" fillId="0" borderId="46" xfId="0" applyFont="1" applyBorder="1" applyAlignment="1"/>
    <xf numFmtId="41" fontId="48" fillId="0" borderId="44" xfId="3" applyFont="1" applyBorder="1" applyAlignment="1">
      <alignment horizontal="center"/>
    </xf>
    <xf numFmtId="41" fontId="48" fillId="0" borderId="46" xfId="3" applyFont="1" applyBorder="1" applyAlignment="1">
      <alignment horizontal="center"/>
    </xf>
    <xf numFmtId="0" fontId="43" fillId="0" borderId="17" xfId="2" applyFont="1" applyBorder="1" applyAlignment="1">
      <alignment horizontal="center" vertical="center" textRotation="255"/>
    </xf>
    <xf numFmtId="41" fontId="44" fillId="0" borderId="44" xfId="3" applyFont="1" applyBorder="1" applyAlignment="1">
      <alignment horizontal="center" shrinkToFit="1"/>
    </xf>
    <xf numFmtId="41" fontId="44" fillId="0" borderId="46" xfId="3" applyFont="1" applyBorder="1" applyAlignment="1">
      <alignment horizontal="center" shrinkToFi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9">
    <cellStyle name="백분율 2" xfId="8" xr:uid="{00000000-0005-0000-0000-000000000000}"/>
    <cellStyle name="쉼표 [0]" xfId="1" builtinId="6"/>
    <cellStyle name="쉼표 [0] 2" xfId="3" xr:uid="{00000000-0005-0000-0000-000002000000}"/>
    <cellStyle name="표준" xfId="0" builtinId="0"/>
    <cellStyle name="표준_도량초등학교" xfId="5" xr:uid="{00000000-0005-0000-0000-000004000000}"/>
    <cellStyle name="표준_불국사" xfId="7" xr:uid="{00000000-0005-0000-0000-000005000000}"/>
    <cellStyle name="표준_상모내역서(토목)" xfId="4" xr:uid="{00000000-0005-0000-0000-000006000000}"/>
    <cellStyle name="표준_월성중학교 본관동 화장실 보수공사(전기분야)-우측" xfId="6" xr:uid="{00000000-0005-0000-0000-000007000000}"/>
    <cellStyle name="표준_한국기술교육대학(교학동)" xfId="2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" name="Text 24">
          <a:extLst>
            <a:ext uri="{FF2B5EF4-FFF2-40B4-BE49-F238E27FC236}">
              <a16:creationId xmlns:a16="http://schemas.microsoft.com/office/drawing/2014/main" id="{FBC0A9E7-527E-443B-92C4-377B20A4E07B}"/>
            </a:ext>
          </a:extLst>
        </xdr:cNvPr>
        <xdr:cNvSpPr txBox="1">
          <a:spLocks noChangeArrowheads="1"/>
        </xdr:cNvSpPr>
      </xdr:nvSpPr>
      <xdr:spPr bwMode="auto">
        <a:xfrm>
          <a:off x="7029450" y="0"/>
          <a:ext cx="1047750" cy="0"/>
        </a:xfrm>
        <a:prstGeom prst="rect">
          <a:avLst/>
        </a:prstGeom>
        <a:solidFill>
          <a:srgbClr val="FFFFCC"/>
        </a:solidFill>
        <a:ln>
          <a:noFill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굴림체"/>
              <a:ea typeface="굴림체"/>
            </a:rPr>
            <a:t>   공   사   원   가   계   산   서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44;&#44305;3\C\&#51076;&#54616;&#49328;&#50629;\&#51060;&#46041;&#46973;%20&#54028;&#51068;\&#51648;&#49328;&#46041;%20&#54616;&#49688;&#51333;&#4756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864;\&#47196;&#52972;%20&#46356;&#49828;&#53356;%20(d)\2006&#45236;&#50669;\&#44552;&#51109;&#52488;&#46321;&#54617;&#44368;&#49888;&#52629;&#44277;&#49324;\4&#52264;\1&#52264;&#48516;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&#48197;&#53356;\project\&#50872;&#51652;&#48156;&#51204;&#49324;&#47924;&#49548;\&#47928;&#49436;\&#53685;&#49888;\JULE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9892;&#54665;&#50896;&#44032;\&#50629;&#52404;&#44592;&#49457;&#50900;&#4832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57;&#49688;\D\KHS\&#54617;&#44368;&#48324;\&#47564;&#45909;&#44256;\&#53685;&#49888;&#45236;&#50669;&#49436;(&#52488;.&#51473;.&#44256;.99.11)&#48376;&#52397;&#5085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333;&#49689;\d\&#52380;&#47532;&#50504;\CHOL2000\DOWN\My%20Documents\2000&#44204;&#51201;\4&#50900;\0413&#51204;&#49328;&#48376;&#4851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YANG\YSI\&#49444;&#44228;&#48143;&#44277;&#49324;\&#48376;&#44277;&#49324;\&#44148;&#49885;&#51200;&#51109;&#44256;\&#49444;&#44228;&#49436;(W05S120000)\YANG\YSI\&#49444;&#44228;&#48143;&#44277;&#49324;\&#48376;&#44277;&#49324;\&#44148;&#49885;&#51200;&#51109;&#44256;\3&#52264;&#51613;&#49444;\&#51204;&#44592;&#49444;&#44228;&#49436;\Documents%20and%20Settings\NAMIL\Local%20Settings\Temporary%20Internet%20Files\Content.IE5\JJX3VP4W\JULE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54788;\&#47196;&#52972;%20&#46356;&#49828;&#53356;%20(d)\00&#44204;&#51201;\6.%20&#44592;&#53440;&#44277;&#49324;\&#51064;&#52380;&#49340;&#49328;%20&#54156;&#54532;&#51109;\&#51064;&#52380;&#49340;&#49328;&#45236;&#50669;&#49436;-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864;\&#47196;&#52972;%20&#46356;&#49828;&#53356;%20(d)\&#49436;&#54620;&#51089;&#50629;&#54028;&#51068;\&#44608;&#44592;&#52384;\2007&#45380;&#45236;&#50669;\&#44221;&#48513;&#54616;&#51060;&#48652;&#47532;&#46300;\2&#52264;\&#51204;&#44592;&#49328;&#52636;&#49436;(&#44221;&#48513;&#54616;&#51060;&#48652;&#47532;&#46300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54788;\&#47196;&#52972;%20&#46356;&#49828;&#53356;%20(d)\&#50641;&#49472;(2006)\2006-08-&#47749;&#49457;(&#44396;&#50516;&#44256;&#44368;&#49324;&#51613;&#52629;)\&#44396;&#50516;&#44256;&#51068;&#50948;&#45824;&#44032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51452;&#48120;\&#51089;&#50629;&#48169;\WINDOWS\&#48148;&#53461;%20&#54868;&#47732;\&#44221;&#47452;&#52572;&#51333;(&#52509;&#52264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YANG\YSI\&#49444;&#44228;&#48143;&#44277;&#49324;\&#48376;&#44277;&#49324;\&#44148;&#49885;&#51200;&#51109;&#44256;\&#49444;&#44228;&#49436;(W05S120000)\YANG\YSI\&#49444;&#44228;&#48143;&#44277;&#49324;\&#48376;&#44277;&#49324;\&#44148;&#49885;&#51200;&#51109;&#44256;\3&#52264;&#51613;&#49444;\&#51204;&#44592;&#49444;&#44228;&#49436;\Documents%20and%20Settings\Guest\My%20Documents\My%20eBooks\&#48376;&#48512;&#49324;&#47924;&#49892;&#49436;&#47448;\&#49444;&#44228;&#48320;&#44221;\&#48376;&#48512;&#49444;&#44228;&#48320;&#44221;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SOFFICE\HEXCEL\&#49892;&#54665;\&#49328;&#52636;&#44540;&#4414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YANG\YSI\&#49444;&#44228;&#48143;&#44277;&#49324;\&#48376;&#44277;&#49324;\&#44148;&#49885;&#51200;&#51109;&#44256;\&#49444;&#44228;&#49436;(W05S120000)\&#54924;&#49324;&#51089;&#50629;&#51109;\&#44204;&#51201;&#51089;&#50629;\&#45824;&#45909;&#44592;&#48152;&#49884;&#49444;\&#45824;&#45909;&#44592;&#48152;&#49884;&#49444;(&#51204;&#44592;)\JULEE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50689;\D\PROJECT\KANG\HWP\OK\HWP\DF98513\PROJECT\LOAD\BONGSAN\BONG\HWP\OUT\YE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SOFFICE\HEXCEL\&#49892;&#54665;\&#51221;&#48708;&#522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1.세대난방합계"/>
      <sheetName val="2.세대급수급탕합계"/>
      <sheetName val="3.세대오배수합계"/>
      <sheetName val="4.입상급수합-용접"/>
      <sheetName val="4.입상급수합계 -SR"/>
      <sheetName val="5.입상오배수합계 "/>
      <sheetName val="6.지하급수합계 "/>
      <sheetName val="7.지하오배수(횡지관)합 계 "/>
      <sheetName val="8.지하오배수(횡주관)합 계"/>
      <sheetName val="8-1.지하오배수(횡주관+횡지관)합 계 "/>
      <sheetName val="9.옥외및부대배관합계"/>
      <sheetName val="10.지지철물합계"/>
      <sheetName val="11.아파트소화세대합계"/>
      <sheetName val="12.아파트소화SPK합계  "/>
      <sheetName val="13.아파트소화지하합계 "/>
      <sheetName val="14.아파트소화제연합계  "/>
      <sheetName val="A-1.지하오배수횡지관32 -1"/>
      <sheetName val="A-2.지하오배수횡지관32"/>
      <sheetName val="A-3.지하오배수횡지관35"/>
      <sheetName val="A-4.지하오배수횡지관36"/>
      <sheetName val="A-5.지하오배수횡지관48"/>
      <sheetName val="B-1.지하오배수(횡주관) 48 "/>
      <sheetName val="B-2.지하오배수(횡주관)36"/>
      <sheetName val="B-3.지하오배수(횡주관)고35"/>
      <sheetName val="B-4지하오배수(횡주관)32"/>
      <sheetName val="B-5.지하오배수(횡주관)32 -1"/>
      <sheetName val="C-1.지하급수  1동"/>
      <sheetName val="C-2.지하급수  2,3동 "/>
      <sheetName val="D-1.입상급수1동"/>
      <sheetName val="D-2.입상급수2,3동 "/>
      <sheetName val="D-3.입상급수4,5동"/>
      <sheetName val="D-4.입상급수6동  "/>
      <sheetName val="D-5.입상급수7동   "/>
      <sheetName val="D-6.입상급수8동  "/>
      <sheetName val="D-7.입상급수9동   "/>
      <sheetName val="D-8.입상급수10동   "/>
      <sheetName val="E-1.입상오배수1동"/>
      <sheetName val="E-2.입상오배수2,3동 "/>
      <sheetName val="E-3.입상오배수4,5동  "/>
      <sheetName val="E-4.입상오배수6동  "/>
      <sheetName val="E-5.입상오배수7동  "/>
      <sheetName val="E-6.입상오배수8동 "/>
      <sheetName val="E-7.입상오배수9동  "/>
      <sheetName val="E-8.입상오배수10동   "/>
      <sheetName val="입상우수  "/>
      <sheetName val="F-1.단위세대난방32"/>
      <sheetName val="F-2.단위세대난방35"/>
      <sheetName val="F-3.단위세대난방36"/>
      <sheetName val="F-4.단위세대난방48"/>
      <sheetName val="G-1.단위세대급수급탕 48 (2)"/>
      <sheetName val="G-1.단위세대급수급탕 48"/>
      <sheetName val="G-1.단위세대급수급탕 36"/>
      <sheetName val="G-1.단위세대급수급탕 35"/>
      <sheetName val="G-1.단위세대급수급탕 32"/>
      <sheetName val="H-1.단위세대오배수48 "/>
      <sheetName val="H-2.단위세대오배수36"/>
      <sheetName val="H-3.단위세대오배수35"/>
      <sheetName val="H-4.단위세대오배수32"/>
      <sheetName val="물량대비확인물량"/>
      <sheetName val="총 원가계산"/>
      <sheetName val="중기일위대가"/>
      <sheetName val="실행철강하도"/>
      <sheetName val="기성내역"/>
      <sheetName val="내역서"/>
      <sheetName val="총괄표"/>
      <sheetName val="공사개요"/>
      <sheetName val="을지"/>
      <sheetName val="지산동 하수종말"/>
      <sheetName val="배수관접합및부설  "/>
      <sheetName val="000000"/>
      <sheetName val="토공집계"/>
      <sheetName val="Sheet5"/>
      <sheetName val="CM 1"/>
      <sheetName val="자재단가"/>
      <sheetName val="일위대가"/>
      <sheetName val="guard(mac)"/>
      <sheetName val="삭감분"/>
      <sheetName val="간접비계산"/>
      <sheetName val="조작대(1연)"/>
      <sheetName val="노무비"/>
      <sheetName val="정산내역"/>
      <sheetName val="2공구산출내역"/>
      <sheetName val="1,2공구원가계산서"/>
      <sheetName val="1공구산출내역서"/>
      <sheetName val="노임"/>
      <sheetName val="단중표"/>
      <sheetName val="단가산출"/>
      <sheetName val="원가계산서"/>
      <sheetName val="Sheet2"/>
      <sheetName val="내역"/>
      <sheetName val="개요"/>
      <sheetName val="파일"/>
      <sheetName val="기본DATA"/>
      <sheetName val="단가"/>
      <sheetName val="본사인상전"/>
      <sheetName val="M6KK06018"/>
      <sheetName val="노무비 근거"/>
      <sheetName val="토공산출(주차장)"/>
      <sheetName val="현장관리"/>
      <sheetName val="공통가설"/>
      <sheetName val="매입"/>
      <sheetName val="토공산출 (아파트)"/>
      <sheetName val="전기공사"/>
      <sheetName val="입찰안"/>
      <sheetName val="슬래브(유곡)"/>
      <sheetName val="원가계산서(변경)"/>
      <sheetName val="화재 탐지 설비"/>
      <sheetName val="단가비교표"/>
      <sheetName val="일위목록"/>
      <sheetName val="단가표"/>
      <sheetName val="960318-1"/>
      <sheetName val="2000전체분"/>
      <sheetName val="2000년1차"/>
      <sheetName val="전기단가조사서"/>
      <sheetName val="전차선로 물량표"/>
      <sheetName val="1.취수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날개벽수량표"/>
      <sheetName val="중기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조도계산"/>
      <sheetName val="#REF"/>
      <sheetName val="부대내역"/>
      <sheetName val="견적기본FORM"/>
      <sheetName val="2.대외공문"/>
      <sheetName val="빌딩 안내"/>
      <sheetName val="__MAIN"/>
      <sheetName val="일위대가"/>
      <sheetName val="SG"/>
      <sheetName val="단가산출"/>
      <sheetName val="일위목록"/>
      <sheetName val="요율"/>
      <sheetName val="도"/>
      <sheetName val="자재단가"/>
      <sheetName val="1~3월통계,정보"/>
      <sheetName val="정류기"/>
      <sheetName val="전략수주잔(3-31)"/>
      <sheetName val="일위"/>
      <sheetName val="내역서"/>
      <sheetName val="갑지(추정)"/>
      <sheetName val="내역"/>
      <sheetName val="일위(PN)"/>
      <sheetName val="IW-LIST"/>
      <sheetName val="교통대책내역"/>
      <sheetName val="단가사정"/>
      <sheetName val="I一般比"/>
      <sheetName val="표지 (2)"/>
      <sheetName val="MACRO(전선관)"/>
      <sheetName val="401"/>
      <sheetName val="HVAC"/>
      <sheetName val="S0"/>
      <sheetName val="천마갑지"/>
      <sheetName val="공종별자재"/>
      <sheetName val="기성금내역서"/>
      <sheetName val="sw1"/>
      <sheetName val="NOMUBI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工완성공사율"/>
      <sheetName val="내역(을)"/>
      <sheetName val="과천MAIN"/>
      <sheetName val="견적조건"/>
      <sheetName val="시설일위"/>
      <sheetName val="주경기-오배수"/>
      <sheetName val="MCC제원"/>
      <sheetName val="7.경제성결과"/>
      <sheetName val="공사노임"/>
      <sheetName val="단가대비표(SYS)"/>
      <sheetName val="제조노임"/>
      <sheetName val="환율"/>
      <sheetName val="노무비단가"/>
      <sheetName val="대로근거"/>
      <sheetName val="중로근거"/>
      <sheetName val="부하(성남)"/>
      <sheetName val="Macro(차단기)"/>
      <sheetName val="DI-ESTI"/>
      <sheetName val="DATASPEC(VT1)"/>
      <sheetName val="자료입력"/>
      <sheetName val="동해title"/>
      <sheetName val="화재 탐지 설비"/>
      <sheetName val="실행내역서 "/>
      <sheetName val="지명송금"/>
      <sheetName val="조내역"/>
      <sheetName val="일위대가(계측기설치)"/>
      <sheetName val="수량산출"/>
      <sheetName val="DATA"/>
      <sheetName val="접지수량"/>
      <sheetName val="단위수량"/>
      <sheetName val="단가표"/>
      <sheetName val="일위대가표"/>
      <sheetName val="2000전체분"/>
      <sheetName val="2000년1차"/>
      <sheetName val="74,539,000 (2.22)"/>
      <sheetName val="인건비 "/>
      <sheetName val="여과지동"/>
      <sheetName val="기초자료"/>
      <sheetName val="총괄"/>
      <sheetName val="약품공급2"/>
      <sheetName val="불출요청"/>
      <sheetName val="가설공사비"/>
      <sheetName val="제진기"/>
      <sheetName val="물가시세"/>
      <sheetName val="설계산출표지"/>
      <sheetName val="노임단가"/>
      <sheetName val="BID"/>
      <sheetName val="부하계산서"/>
      <sheetName val="전기공사일위대가"/>
      <sheetName val="제품정보"/>
      <sheetName val="방송"/>
      <sheetName val="LANGUAGE"/>
      <sheetName val="가로등"/>
      <sheetName val="L1"/>
      <sheetName val="중기일위대가"/>
      <sheetName val="미드수량"/>
      <sheetName val="WORK"/>
      <sheetName val="날개벽수량표"/>
      <sheetName val="방송(체육관)"/>
      <sheetName val="8.PILE  (돌출)"/>
      <sheetName val="자재"/>
      <sheetName val="데이타"/>
      <sheetName val="HV, LV, CONTROL CABLE"/>
      <sheetName val="DATA1"/>
      <sheetName val="표지"/>
      <sheetName val="6PILE  (돌출)"/>
      <sheetName val="공사원가계산서"/>
      <sheetName val="공용정보"/>
      <sheetName val="갑지"/>
      <sheetName val="견적을"/>
      <sheetName val="수배전반 을지"/>
      <sheetName val="정부노임단가"/>
      <sheetName val="토목주소"/>
      <sheetName val="터널조도"/>
      <sheetName val="산출내역서집계표"/>
      <sheetName val="Sheet2"/>
      <sheetName val="DATE"/>
      <sheetName val="05년"/>
      <sheetName val="suk(mac)"/>
      <sheetName val="1.설계기준"/>
      <sheetName val="건축내역"/>
      <sheetName val="노무비"/>
      <sheetName val="수출모델별원단위"/>
      <sheetName val="RCSPlan"/>
      <sheetName val="설계명세서(선로)"/>
      <sheetName val="허용전류-IEC DATA"/>
      <sheetName val="철근단면적"/>
      <sheetName val="통합"/>
      <sheetName val="별표"/>
      <sheetName val="인건-측정"/>
      <sheetName val="설계내역"/>
      <sheetName val="예가표"/>
      <sheetName val="설계조건"/>
      <sheetName val="재료값"/>
      <sheetName val="목표세부명세"/>
      <sheetName val="(A)내역서"/>
      <sheetName val="기둥(원형)"/>
      <sheetName val="FAX_갑지1"/>
      <sheetName val="견적서_갑지1"/>
      <sheetName val="2_대외공문1"/>
      <sheetName val="빌딩_안내1"/>
      <sheetName val="표지_(2)1"/>
      <sheetName val="노단"/>
      <sheetName val="산출근거"/>
      <sheetName val="식재인부"/>
      <sheetName val="노임기준"/>
      <sheetName val="IW_LIST"/>
      <sheetName val="전기일위목록"/>
      <sheetName val="FB25JN"/>
      <sheetName val="입찰결과보고"/>
      <sheetName val="기초일위"/>
      <sheetName val="조명일위"/>
      <sheetName val="wall"/>
      <sheetName val="을"/>
      <sheetName val="공통(20-91)"/>
      <sheetName val="A"/>
      <sheetName val="오억미만"/>
      <sheetName val="노임,재료비"/>
      <sheetName val="우수"/>
      <sheetName val="일위대가목차"/>
      <sheetName val="단가조사"/>
      <sheetName val="토공"/>
      <sheetName val="b_balju_cho"/>
      <sheetName val="실행내역서_"/>
      <sheetName val="실행간접비용"/>
      <sheetName val="교각계산"/>
      <sheetName val="Sheet6"/>
      <sheetName val="통신내역서"/>
      <sheetName val="설변내역서"/>
      <sheetName val="건강보험료"/>
      <sheetName val="고용보험료"/>
      <sheetName val="시중노임"/>
      <sheetName val="품목별 지수"/>
      <sheetName val="연금보험료"/>
      <sheetName val="퇴직공제부금비"/>
      <sheetName val="ilch"/>
      <sheetName val="입력"/>
      <sheetName val="자재대"/>
      <sheetName val="SLAB"/>
      <sheetName val="타견적(을)"/>
      <sheetName val="샘플표지"/>
      <sheetName val="노무비산출"/>
      <sheetName val="지급자재내역서"/>
      <sheetName val="설계예산내역서"/>
      <sheetName val="일 위 대 가 표"/>
      <sheetName val="공량산출근거서_일위대가"/>
      <sheetName val="입출재고현황 (2)"/>
      <sheetName val="직접공사비집계표_7"/>
      <sheetName val="공통가설_8"/>
      <sheetName val="판매시설"/>
      <sheetName val="아파트_9"/>
      <sheetName val="주민복지관"/>
      <sheetName val="지하주차장"/>
      <sheetName val="기초자료입력"/>
      <sheetName val="98수문일위"/>
      <sheetName val="터파기및재료"/>
      <sheetName val="조립비"/>
      <sheetName val="남양시작동010313100%"/>
      <sheetName val="0001new"/>
      <sheetName val="M"/>
      <sheetName val="단가"/>
      <sheetName val="수량산출서"/>
      <sheetName val="세부내역서"/>
      <sheetName val="Component Description"/>
      <sheetName val="REDUCER"/>
      <sheetName val="WE'T"/>
      <sheetName val="실행철강하도"/>
      <sheetName val="충주"/>
      <sheetName val="내역전기"/>
      <sheetName val="TRE TABLE"/>
      <sheetName val="구조물철거타공정이월"/>
      <sheetName val=" 내역"/>
      <sheetName val="일반60"/>
      <sheetName val="예산대비"/>
      <sheetName val="조건표"/>
      <sheetName val="산출집계표1"/>
      <sheetName val="우성교간선"/>
      <sheetName val="갑지1"/>
      <sheetName val="부하LOAD"/>
      <sheetName val="총괄집계표"/>
      <sheetName val="일위대가목록"/>
      <sheetName val="단가조사서"/>
      <sheetName val="견적서(보문)"/>
      <sheetName val="견적서(광영)"/>
      <sheetName val="인사자료총집계"/>
      <sheetName val="할증 "/>
      <sheetName val="총 원가계산"/>
      <sheetName val="프랜트면허"/>
      <sheetName val="INSTR"/>
      <sheetName val="ABUT수량-A1"/>
      <sheetName val="교각(P1)수량"/>
      <sheetName val="신규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"/>
      <sheetName val="예정공정표"/>
      <sheetName val="공사비예산서"/>
      <sheetName val="원가계산서"/>
      <sheetName val="경비산출"/>
      <sheetName val="작업부산물"/>
      <sheetName val="운반비 산출서"/>
      <sheetName val="운반비 산출내역"/>
      <sheetName val="소요명세산출"/>
      <sheetName val="수량산출서"/>
      <sheetName val="산출근거"/>
      <sheetName val="산출근거 설명"/>
      <sheetName val="품셈표"/>
      <sheetName val="노무비"/>
      <sheetName val="단가조사서"/>
      <sheetName val="소요자재명세표"/>
      <sheetName val="EP0618"/>
      <sheetName val="입찰안"/>
      <sheetName val="내역"/>
      <sheetName val="위치조서"/>
      <sheetName val="물가시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남"/>
      <sheetName val="삼협"/>
      <sheetName val="유신"/>
      <sheetName val="삼호"/>
      <sheetName val="동아"/>
      <sheetName val="어음"/>
      <sheetName val="7월"/>
      <sheetName val="8월"/>
      <sheetName val="9월"/>
      <sheetName val="10월"/>
      <sheetName val="11월"/>
      <sheetName val="NEYO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총괄원가)"/>
      <sheetName val="초원가"/>
      <sheetName val="중원가"/>
      <sheetName val="초갑지"/>
      <sheetName val="중갑지"/>
      <sheetName val="고갑지"/>
      <sheetName val="초등을지"/>
      <sheetName val="중등을지"/>
      <sheetName val="초중고통신일위대가"/>
      <sheetName val="표지 (2)"/>
      <sheetName val="MOTOR"/>
      <sheetName val="노단"/>
      <sheetName val="MACRO(MCC)"/>
      <sheetName val="요율"/>
      <sheetName val="단가산출"/>
      <sheetName val="정부노임단가"/>
      <sheetName val="내역서"/>
      <sheetName val="가로등기초"/>
      <sheetName val="HANDHOLE(2)"/>
      <sheetName val="PAD TR보호대기초"/>
      <sheetName val="일반공사"/>
      <sheetName val="U-TYPE(1)"/>
      <sheetName val="ITEM"/>
      <sheetName val="DATE"/>
      <sheetName val="동력부하(도산)"/>
      <sheetName val="내역"/>
      <sheetName val="중기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진명견적"/>
      <sheetName val="찬호전자"/>
      <sheetName val="동영견적"/>
      <sheetName val="서울 AV"/>
      <sheetName val="진명견적(2)"/>
      <sheetName val="동영견적 (2)"/>
      <sheetName val="서울 AV (2)"/>
      <sheetName val="찬호전자 (2)"/>
      <sheetName val="0413전산본부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"/>
      <sheetName val="예정공정표"/>
      <sheetName val="공사비예산서"/>
      <sheetName val="원가계산서"/>
      <sheetName val="경비산출"/>
      <sheetName val="작업부산물"/>
      <sheetName val="운반비 산출서"/>
      <sheetName val="운반비 산출내역"/>
      <sheetName val="소요명세산출"/>
      <sheetName val="수량산출서"/>
      <sheetName val="산출근거"/>
      <sheetName val="산출근거 설명"/>
      <sheetName val="품셈표"/>
      <sheetName val="노무비"/>
      <sheetName val="단가조사서"/>
      <sheetName val="소요자재명세표"/>
      <sheetName val="EP0618"/>
      <sheetName val="물가시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Recovered_Sheet1"/>
      <sheetName val="인입"/>
      <sheetName val="외등"/>
      <sheetName val="전기실"/>
      <sheetName val="동력"/>
      <sheetName val="전기간선"/>
      <sheetName val="전등"/>
      <sheetName val="전열"/>
      <sheetName val="전열교환기"/>
      <sheetName val="냉난방"/>
      <sheetName val="TRAY"/>
      <sheetName val="피뢰침"/>
      <sheetName val="#REF"/>
      <sheetName val="총 원가계산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계수시트"/>
      <sheetName val="계장 품셈표"/>
      <sheetName val="사업총괄"/>
      <sheetName val="효성CB 1P기초"/>
      <sheetName val="시설물"/>
      <sheetName val="식재출력용"/>
      <sheetName val="유지관리"/>
      <sheetName val="총 원가계산"/>
      <sheetName val="토사(PE)"/>
      <sheetName val="기계경비(시간당)"/>
      <sheetName val="램머"/>
      <sheetName val="교사기준면적(초등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VXXX"/>
      <sheetName val="원가계산"/>
      <sheetName val="총괄표"/>
      <sheetName val="내역서"/>
      <sheetName val="공량산출서"/>
      <sheetName val="단가최종"/>
      <sheetName val="대가목록"/>
      <sheetName val="대가내역"/>
      <sheetName val="대가IDF공량"/>
      <sheetName val="대가증폭기공량"/>
      <sheetName val="대가단최종"/>
      <sheetName val="인건비"/>
      <sheetName val="단가조사"/>
      <sheetName val="내역서2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잔토처리 ( 인력)</v>
          </cell>
          <cell r="C2" t="str">
            <v xml:space="preserve">잔토처리 </v>
          </cell>
          <cell r="D2" t="str">
            <v xml:space="preserve"> 인력</v>
          </cell>
          <cell r="E2" t="str">
            <v>M3</v>
          </cell>
          <cell r="F2">
            <v>0</v>
          </cell>
          <cell r="G2">
            <v>7410</v>
          </cell>
          <cell r="H2">
            <v>0</v>
          </cell>
        </row>
        <row r="3">
          <cell r="B3" t="str">
            <v>철근가공 및 조립 ( 보통)</v>
          </cell>
          <cell r="C3" t="str">
            <v xml:space="preserve">철근가공 및 조립 </v>
          </cell>
          <cell r="D3" t="str">
            <v xml:space="preserve"> 보통</v>
          </cell>
          <cell r="E3" t="str">
            <v>ton</v>
          </cell>
          <cell r="F3">
            <v>329355</v>
          </cell>
          <cell r="G3">
            <v>348494</v>
          </cell>
          <cell r="H3">
            <v>0</v>
          </cell>
        </row>
        <row r="4">
          <cell r="B4" t="str">
            <v>합판거프집 ( 4회 )</v>
          </cell>
          <cell r="C4" t="str">
            <v xml:space="preserve">합판거프집 </v>
          </cell>
          <cell r="D4" t="str">
            <v xml:space="preserve"> 4회 </v>
          </cell>
          <cell r="E4" t="str">
            <v>㎡</v>
          </cell>
          <cell r="F4">
            <v>5261</v>
          </cell>
          <cell r="G4">
            <v>11291</v>
          </cell>
          <cell r="H4">
            <v>0</v>
          </cell>
        </row>
        <row r="5">
          <cell r="B5" t="str">
            <v>터파기(기계:70%인력:30%)</v>
          </cell>
          <cell r="C5" t="str">
            <v>터파기</v>
          </cell>
          <cell r="D5" t="str">
            <v>기계:70%인력:30%</v>
          </cell>
          <cell r="E5" t="str">
            <v>㎡</v>
          </cell>
          <cell r="F5">
            <v>82</v>
          </cell>
          <cell r="G5">
            <v>2738</v>
          </cell>
          <cell r="H5">
            <v>274</v>
          </cell>
        </row>
        <row r="6">
          <cell r="B6" t="str">
            <v>되메우기및다짐(기계:70%인력:30%)</v>
          </cell>
          <cell r="C6" t="str">
            <v>되메우기및다짐</v>
          </cell>
          <cell r="D6" t="str">
            <v>기계:70%인력:30%</v>
          </cell>
          <cell r="E6" t="str">
            <v>㎡</v>
          </cell>
          <cell r="F6">
            <v>261</v>
          </cell>
          <cell r="G6">
            <v>3650</v>
          </cell>
          <cell r="H6">
            <v>272</v>
          </cell>
        </row>
        <row r="7">
          <cell r="B7" t="str">
            <v>펌프카붐 타설 (무근 100㎡ 당)</v>
          </cell>
          <cell r="C7" t="str">
            <v xml:space="preserve">펌프카붐 타설 </v>
          </cell>
          <cell r="D7" t="str">
            <v>무근 100㎡ 당</v>
          </cell>
          <cell r="E7" t="str">
            <v>㎡</v>
          </cell>
          <cell r="F7">
            <v>43962</v>
          </cell>
          <cell r="G7">
            <v>19650</v>
          </cell>
          <cell r="H7">
            <v>0</v>
          </cell>
        </row>
        <row r="8">
          <cell r="B8" t="str">
            <v>통신용 맨홀(직선 2호)</v>
          </cell>
          <cell r="C8" t="str">
            <v>통신용 맨홀</v>
          </cell>
          <cell r="D8" t="str">
            <v>직선 2호</v>
          </cell>
          <cell r="E8" t="str">
            <v>개소</v>
          </cell>
          <cell r="F8">
            <v>840841</v>
          </cell>
          <cell r="G8">
            <v>783146</v>
          </cell>
          <cell r="H8">
            <v>7236</v>
          </cell>
        </row>
        <row r="9">
          <cell r="B9" t="str">
            <v>통신수공(1호)</v>
          </cell>
          <cell r="C9" t="str">
            <v>통신수공</v>
          </cell>
          <cell r="D9" t="str">
            <v>1호</v>
          </cell>
          <cell r="E9" t="str">
            <v>개소</v>
          </cell>
          <cell r="F9">
            <v>381297</v>
          </cell>
          <cell r="G9">
            <v>194608</v>
          </cell>
          <cell r="H9">
            <v>1600</v>
          </cell>
        </row>
        <row r="10">
          <cell r="B10" t="str">
            <v>PLATE(벽부 1구)</v>
          </cell>
          <cell r="C10" t="str">
            <v>PLATE</v>
          </cell>
          <cell r="D10" t="str">
            <v>벽부 1구</v>
          </cell>
          <cell r="E10" t="str">
            <v>식</v>
          </cell>
          <cell r="F10">
            <v>7510</v>
          </cell>
          <cell r="G10">
            <v>5142</v>
          </cell>
          <cell r="H10">
            <v>0</v>
          </cell>
        </row>
        <row r="11">
          <cell r="B11" t="str">
            <v>PLATE(벽부 2구)</v>
          </cell>
          <cell r="C11" t="str">
            <v>PLATE</v>
          </cell>
          <cell r="D11" t="str">
            <v>벽부 2구</v>
          </cell>
          <cell r="E11" t="str">
            <v>식</v>
          </cell>
          <cell r="F11">
            <v>13090</v>
          </cell>
          <cell r="G11">
            <v>10285</v>
          </cell>
          <cell r="H11">
            <v>0</v>
          </cell>
        </row>
        <row r="12">
          <cell r="B12" t="str">
            <v>PLATE(벽부 6구)</v>
          </cell>
          <cell r="C12" t="str">
            <v>PLATE</v>
          </cell>
          <cell r="D12" t="str">
            <v>벽부 6구</v>
          </cell>
          <cell r="E12" t="str">
            <v>식</v>
          </cell>
          <cell r="F12">
            <v>35410</v>
          </cell>
          <cell r="G12">
            <v>30855</v>
          </cell>
          <cell r="H12">
            <v>0</v>
          </cell>
        </row>
        <row r="13">
          <cell r="B13" t="str">
            <v>모듈러잭(SYSTEM BOX용)</v>
          </cell>
          <cell r="C13" t="str">
            <v>모듈러잭</v>
          </cell>
          <cell r="D13" t="str">
            <v>SYSTEM BOX용</v>
          </cell>
          <cell r="E13" t="str">
            <v>식</v>
          </cell>
          <cell r="F13">
            <v>11160</v>
          </cell>
          <cell r="G13">
            <v>10285</v>
          </cell>
          <cell r="H13">
            <v>0</v>
          </cell>
        </row>
        <row r="14">
          <cell r="B14" t="str">
            <v>PLATE(옥외노출 2구용)</v>
          </cell>
          <cell r="C14" t="str">
            <v>PLATE</v>
          </cell>
          <cell r="D14" t="str">
            <v>옥외노출 2구용</v>
          </cell>
          <cell r="E14" t="str">
            <v>식</v>
          </cell>
          <cell r="F14">
            <v>73320</v>
          </cell>
          <cell r="G14">
            <v>10285</v>
          </cell>
          <cell r="H14">
            <v>0</v>
          </cell>
        </row>
        <row r="15">
          <cell r="B15" t="str">
            <v>접지공사(1종)</v>
          </cell>
          <cell r="C15" t="str">
            <v>접지공사</v>
          </cell>
          <cell r="D15" t="str">
            <v>1종</v>
          </cell>
          <cell r="E15" t="str">
            <v>식</v>
          </cell>
          <cell r="F15">
            <v>6980</v>
          </cell>
          <cell r="G15">
            <v>37003</v>
          </cell>
          <cell r="H15">
            <v>0</v>
          </cell>
        </row>
        <row r="16">
          <cell r="B16" t="str">
            <v>MDF(VOICE)(1)</v>
          </cell>
          <cell r="C16" t="str">
            <v>MDF(VOICE)</v>
          </cell>
          <cell r="D16">
            <v>1</v>
          </cell>
          <cell r="E16" t="str">
            <v>식</v>
          </cell>
          <cell r="F16">
            <v>2105680</v>
          </cell>
          <cell r="G16">
            <v>589557</v>
          </cell>
          <cell r="H16">
            <v>0</v>
          </cell>
        </row>
        <row r="17">
          <cell r="B17" t="str">
            <v>MDF(DATA)(1)</v>
          </cell>
          <cell r="C17" t="str">
            <v>MDF(DATA)</v>
          </cell>
          <cell r="D17">
            <v>1</v>
          </cell>
          <cell r="E17" t="str">
            <v>식</v>
          </cell>
          <cell r="F17">
            <v>4507500</v>
          </cell>
          <cell r="G17">
            <v>1360420</v>
          </cell>
          <cell r="H17">
            <v>0</v>
          </cell>
        </row>
        <row r="18">
          <cell r="B18" t="str">
            <v>IDF(IDF-1A)</v>
          </cell>
          <cell r="C18" t="str">
            <v>IDF</v>
          </cell>
          <cell r="D18" t="str">
            <v>IDF-1A</v>
          </cell>
          <cell r="E18" t="str">
            <v>식</v>
          </cell>
          <cell r="F18">
            <v>3691320</v>
          </cell>
          <cell r="G18">
            <v>1896755</v>
          </cell>
          <cell r="H18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표지"/>
      <sheetName val="요약전"/>
      <sheetName val="변경내용"/>
      <sheetName val="설계변경총괄표"/>
      <sheetName val="재료비내역서"/>
      <sheetName val="노무비내역서"/>
      <sheetName val="동일비목표"/>
      <sheetName val="신규비목표"/>
      <sheetName val="수량총괄"/>
      <sheetName val="옥외전력"/>
      <sheetName val="전력간선"/>
      <sheetName val="전등"/>
      <sheetName val="전열"/>
      <sheetName val="물량산출내역서"/>
      <sheetName val="작업부산물"/>
      <sheetName val="대가목록"/>
      <sheetName val="중기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교"/>
      <sheetName val="산출"/>
      <sheetName val="품적용"/>
      <sheetName val="내역"/>
      <sheetName val="갑지"/>
      <sheetName val="산출근거"/>
      <sheetName val="재료비내역서"/>
      <sheetName val="철거산출근거"/>
      <sheetName val="경산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"/>
      <sheetName val="일위단가"/>
      <sheetName val="Sheet1 (2)"/>
      <sheetName val="날개벽수량표"/>
      <sheetName val="NEYOK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  <sheetName val="설 계"/>
      <sheetName val="일위대가"/>
      <sheetName val="오억미만"/>
      <sheetName val="내역"/>
      <sheetName val="인건-측정"/>
      <sheetName val="내역서 (2)"/>
      <sheetName val="손익분석"/>
      <sheetName val="을지"/>
      <sheetName val="품목"/>
      <sheetName val="내역표지"/>
      <sheetName val="220 (2)"/>
      <sheetName val="수량산출서"/>
      <sheetName val="날개벽수량표"/>
      <sheetName val="품목현황"/>
      <sheetName val="신우"/>
      <sheetName val="산출(전기)"/>
      <sheetName val="직원자료입력"/>
      <sheetName val="단가표"/>
      <sheetName val="토목"/>
      <sheetName val="sw1"/>
      <sheetName val="NOMUBI"/>
      <sheetName val="노임"/>
      <sheetName val="내역서1"/>
      <sheetName val="표지"/>
      <sheetName val="방송(체육관)"/>
      <sheetName val="횡배수관토공수량"/>
      <sheetName val="기본자료"/>
      <sheetName val="일위대가(계측기설치)"/>
      <sheetName val="STORAGE"/>
      <sheetName val="품셈기준"/>
      <sheetName val="산출내역서집계표"/>
      <sheetName val="원가계산서 (총괄)"/>
      <sheetName val="원가계산서 (건축)"/>
      <sheetName val="(총괄집계)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2000년1차"/>
      <sheetName val="품의서"/>
      <sheetName val="부하계산서"/>
      <sheetName val="물가시세"/>
      <sheetName val="노임단가"/>
      <sheetName val="BID"/>
      <sheetName val="MOTOR"/>
      <sheetName val="SG"/>
      <sheetName val="전신환매도율"/>
      <sheetName val="설계예산서"/>
      <sheetName val="수량집계"/>
      <sheetName val="총괄"/>
      <sheetName val="물가자료"/>
      <sheetName val="Module11"/>
      <sheetName val="guard(mac)"/>
      <sheetName val="단면 (2)"/>
      <sheetName val="EACT10"/>
      <sheetName val="JUCK"/>
      <sheetName val="건축공사"/>
      <sheetName val="방음벽기초(H=4m)"/>
      <sheetName val="공사비예산서(토목분)"/>
      <sheetName val="품셈TABLE"/>
      <sheetName val="품셈표"/>
      <sheetName val="자재단가"/>
      <sheetName val="부대대비"/>
      <sheetName val="냉연집계"/>
      <sheetName val="특별교실"/>
      <sheetName val="기숙사"/>
      <sheetName val="화장실"/>
      <sheetName val="총집계-1"/>
      <sheetName val="총집계-2"/>
      <sheetName val="원가-1"/>
      <sheetName val="원가-2"/>
      <sheetName val="ABUT수량-A1"/>
      <sheetName val="수량산출"/>
      <sheetName val="DATA"/>
      <sheetName val="3BL공동구 수량"/>
      <sheetName val="WORK"/>
      <sheetName val="BQ"/>
      <sheetName val="전기일위대가"/>
      <sheetName val="단가"/>
      <sheetName val="시설물일위"/>
      <sheetName val="기계내역"/>
      <sheetName val="단면(RW1)"/>
      <sheetName val="소비자가"/>
      <sheetName val="ilch"/>
      <sheetName val="비교표"/>
      <sheetName val="A-4"/>
      <sheetName val="설계조건"/>
      <sheetName val="날개벽(TYPE3)"/>
      <sheetName val="IMP(MAIN)"/>
      <sheetName val="IMP (REACTOR)"/>
      <sheetName val="차액보증"/>
      <sheetName val="오산갈곳"/>
      <sheetName val="맨홀수량집계"/>
      <sheetName val="안정계산"/>
      <sheetName val="단면검토"/>
      <sheetName val="정부노임단가"/>
      <sheetName val="경비2내역"/>
      <sheetName val="현장관리비내역서"/>
      <sheetName val="포장복구집계"/>
      <sheetName val="데이타"/>
      <sheetName val="내역서"/>
      <sheetName val="부대내역"/>
      <sheetName val="DATA1"/>
      <sheetName val="토목내역"/>
      <sheetName val="D-3503"/>
      <sheetName val="#REF"/>
      <sheetName val="일위대가표 (2)"/>
      <sheetName val="을"/>
      <sheetName val="일위대가목록"/>
      <sheetName val="단가대비표"/>
      <sheetName val="XXXXXX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점수계산1-2"/>
      <sheetName val="가로등내역서"/>
      <sheetName val="2000.11월설계내역"/>
      <sheetName val="터파기및재료"/>
      <sheetName val="조명율표"/>
      <sheetName val="집계표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단가 및 재료비"/>
      <sheetName val="준검 내역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수목데이타 "/>
      <sheetName val="변압기 및 발전기 용량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옹벽"/>
      <sheetName val="밸브설치"/>
      <sheetName val="3.바닥판설계"/>
      <sheetName val="REACTION(USD지진시)"/>
      <sheetName val="안정검토"/>
      <sheetName val="REACTION(USE평시)"/>
      <sheetName val="Testing"/>
      <sheetName val="계화배수"/>
      <sheetName val="I一般比"/>
      <sheetName val="교각계산"/>
      <sheetName val="조명시설"/>
      <sheetName val="BLOCK(1)"/>
      <sheetName val="단면가정"/>
      <sheetName val="부재력정리"/>
      <sheetName val="일용노임단가"/>
      <sheetName val="부하(성남)"/>
      <sheetName val="Sheet17"/>
      <sheetName val="변화치수"/>
      <sheetName val="일위(PN)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당사"/>
      <sheetName val="Macro"/>
      <sheetName val="BEND LOSS"/>
      <sheetName val="단중표"/>
      <sheetName val="COL"/>
      <sheetName val="순공사비"/>
      <sheetName val="기계설비"/>
      <sheetName val="공문"/>
      <sheetName val="목록"/>
      <sheetName val="1.범위"/>
      <sheetName val="2.편성"/>
      <sheetName val="내역구성"/>
      <sheetName val="3개요"/>
      <sheetName val="4원가"/>
      <sheetName val="5내역"/>
      <sheetName val="6.GAS"/>
      <sheetName val="7임급실"/>
      <sheetName val="미제출"/>
      <sheetName val="소방1"/>
      <sheetName val="소방2"/>
      <sheetName val="왜UP"/>
      <sheetName val="산출"/>
      <sheetName val="여흥"/>
      <sheetName val="과천MAIN"/>
      <sheetName val="조건"/>
      <sheetName val="총계"/>
      <sheetName val="수안보-MBR1"/>
      <sheetName val="입력DATA"/>
      <sheetName val="8. 안정검토"/>
      <sheetName val="현장지지물물량"/>
      <sheetName val="9GNG운반"/>
      <sheetName val="영업소실적"/>
      <sheetName val="공사진행"/>
      <sheetName val="견적서(대외) (2)"/>
      <sheetName val="__MAIN"/>
      <sheetName val="6PILE  (돌출)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Á¶¸íÀ²Ç¥"/>
      <sheetName val="µ¿¿ø(3)"/>
      <sheetName val="¿¹Á¤(3)"/>
      <sheetName val="°úÃµMAIN"/>
      <sheetName val="ÁÖÇü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Ç¥Áö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2000.11¿ù¼³°è³»¿ª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현금"/>
      <sheetName val="현장"/>
      <sheetName val="DANGA"/>
      <sheetName val="시공계획"/>
      <sheetName val="원형1호맨홀토공수량"/>
      <sheetName val="TYPE-A"/>
      <sheetName val="MCC제원"/>
      <sheetName val="BASIC (2)"/>
      <sheetName val="철근량 검토"/>
      <sheetName val="설비"/>
      <sheetName val="8.PILE  (돌출)"/>
      <sheetName val="工완성공사율"/>
      <sheetName val="MACRO(전선관)"/>
      <sheetName val="TC표지"/>
      <sheetName val="효성CB 1P기초"/>
      <sheetName val="관급총괄"/>
      <sheetName val="총괄집계표"/>
      <sheetName val="Baby일위대가"/>
      <sheetName val="N賃率-職"/>
      <sheetName val="간선계산"/>
      <sheetName val="대구실행"/>
      <sheetName val="0.집계"/>
      <sheetName val="매립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아산추가1220"/>
      <sheetName val="98지급계획"/>
      <sheetName val="3-1.CB"/>
      <sheetName val="당초"/>
      <sheetName val="MAIN_TABLE"/>
      <sheetName val="1.설계조건"/>
      <sheetName val="재료"/>
      <sheetName val="가로등부표"/>
      <sheetName val="제경비율"/>
      <sheetName val="조도계산서 (도서)"/>
      <sheetName val="LOPCALC"/>
      <sheetName val="48전력선로일위"/>
      <sheetName val="노무비"/>
      <sheetName val="구역화물"/>
      <sheetName val="단가일람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임시급식"/>
      <sheetName val="옥외가스"/>
      <sheetName val="임시급식 (2)"/>
      <sheetName val="목차"/>
      <sheetName val="부대공Ⅱ"/>
      <sheetName val="계수시트"/>
      <sheetName val="96보완계획7.12"/>
      <sheetName val="입찰보고"/>
      <sheetName val="노무비단가"/>
      <sheetName val="일위대가목차"/>
      <sheetName val="XL4Poppy"/>
      <sheetName val="본공사"/>
      <sheetName val="1차설계변경내역"/>
      <sheetName val="율촌법률사무소2내역"/>
      <sheetName val="지주목시비량산출서"/>
      <sheetName val="인건비"/>
      <sheetName val="일위대가(가설)"/>
      <sheetName val="토공"/>
      <sheetName val="001"/>
      <sheetName val="지급자재"/>
      <sheetName val="99총공사내역서"/>
      <sheetName val="내력서"/>
      <sheetName val="BID-도로"/>
      <sheetName val="실행내역서"/>
      <sheetName val="3.공통공사대비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고등학교"/>
      <sheetName val="90.03실행 "/>
      <sheetName val="자료입력"/>
      <sheetName val="CTEMCOST"/>
      <sheetName val="AIR SHOWER(3인용)"/>
      <sheetName val="2F 회의실견적(5_14 일대)"/>
      <sheetName val="재집"/>
      <sheetName val="직재"/>
      <sheetName val="원가계산서"/>
      <sheetName val="금리계산"/>
      <sheetName val="ITB COST"/>
      <sheetName val="수량"/>
      <sheetName val="unit 4"/>
      <sheetName val="Summary Sheets"/>
      <sheetName val="요율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대치판정"/>
      <sheetName val="Macro2"/>
      <sheetName val="가설건물"/>
      <sheetName val="보차도경계석"/>
      <sheetName val="제-노임"/>
      <sheetName val="제직재"/>
      <sheetName val="우배수"/>
      <sheetName val="맨홀"/>
      <sheetName val="금호"/>
      <sheetName val="예산명세서"/>
      <sheetName val="J直材4"/>
      <sheetName val="연부97-1"/>
      <sheetName val="갑지1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총괄내역서"/>
      <sheetName val="98NS-N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토공유동표"/>
      <sheetName val="JUCKEYK"/>
      <sheetName val="돌망태단위수량"/>
      <sheetName val="전차선로 물량표"/>
      <sheetName val="집계표(건축전기)"/>
      <sheetName val="철거산출근거"/>
      <sheetName val="접지수량"/>
      <sheetName val="TOT"/>
      <sheetName val="보합"/>
      <sheetName val="49-119"/>
      <sheetName val="Macro(전선)"/>
      <sheetName val="발신정보"/>
      <sheetName val="일위대가표(유단가)"/>
      <sheetName val="적용(기계)"/>
      <sheetName val="20관리비율"/>
      <sheetName val="점검총괄"/>
      <sheetName val="자재목록"/>
      <sheetName val="2006기계경비산출표"/>
      <sheetName val="옹벽수량집계"/>
      <sheetName val="자재단가표"/>
      <sheetName val="고창터널(고창방향)"/>
      <sheetName val="부속동"/>
      <sheetName val="입찰결과(DATA)"/>
      <sheetName val="¼³°è¿¹»ê¼­"/>
      <sheetName val="¼ö·®Áý°è"/>
      <sheetName val="ÃÑ°ý"/>
      <sheetName val="Åä¸ñ"/>
      <sheetName val="°¡·Îµî³»¿ª¼­"/>
      <sheetName val="¼ö·®»êÃâ¼­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경비_원본"/>
      <sheetName val="공구원가계산"/>
      <sheetName val="기계경비시간당손료목록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S포장복구 "/>
      <sheetName val="간접1"/>
      <sheetName val="통장출금액"/>
      <sheetName val="기계경비(시간당)"/>
      <sheetName val="램머"/>
      <sheetName val="원가"/>
      <sheetName val="VA_code"/>
      <sheetName val="2000전체분"/>
      <sheetName val="일반수량"/>
      <sheetName val="말뚝물량"/>
      <sheetName val="공종별원가계산"/>
      <sheetName val="말고개터널조명전압강하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약품설비"/>
      <sheetName val="단위단가"/>
      <sheetName val="적용공정"/>
      <sheetName val="L_RPTB02_01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노무비 근거"/>
      <sheetName val="EQ-R1"/>
      <sheetName val="전선"/>
      <sheetName val="CABLE"/>
      <sheetName val="토량산출서"/>
      <sheetName val="설계명세서"/>
      <sheetName val="OPGW기별"/>
      <sheetName val="CA지입"/>
      <sheetName val="U-TYPE(1)"/>
      <sheetName val="공종별내역서"/>
      <sheetName val="L_RPTA05_목록"/>
      <sheetName val="지진시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기초자료"/>
      <sheetName val="여과지동"/>
      <sheetName val="BOQ"/>
      <sheetName val="역T형교대(말뚝기초)"/>
      <sheetName val="한강운반비"/>
      <sheetName val="자재"/>
      <sheetName val="공통(20-91)"/>
      <sheetName val="C3"/>
      <sheetName val="연결임시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  <sheetName val="가시설흙막이"/>
      <sheetName val="자동 철거"/>
      <sheetName val="자동 설치"/>
      <sheetName val="토목 철주"/>
      <sheetName val="적상기초자료"/>
      <sheetName val="수문일1"/>
      <sheetName val="장외반출및폐기물 "/>
      <sheetName val="포장단면별단위수량"/>
      <sheetName val="E.P.T수량산출서"/>
      <sheetName val="b_balju_cho"/>
      <sheetName val="종합기별"/>
      <sheetName val="노무비명세서"/>
      <sheetName val="소요자재명세서"/>
      <sheetName val="MACRO(MCC)"/>
      <sheetName val="1SPAN"/>
      <sheetName val="수로교총재료집계"/>
      <sheetName val="단가산출서"/>
      <sheetName val="LD일"/>
      <sheetName val="FA설치명세"/>
      <sheetName val="FD"/>
      <sheetName val="증감대비"/>
      <sheetName val="공종단가"/>
      <sheetName val="결과조달"/>
      <sheetName val="금액내역서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구조물공"/>
      <sheetName val="투찰추정"/>
      <sheetName val="도급내역5+800"/>
      <sheetName val="수목표준대가"/>
      <sheetName val="토량1-1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직공비"/>
      <sheetName val="CODE"/>
      <sheetName val="전기"/>
      <sheetName val="충주"/>
      <sheetName val="교통량조사"/>
      <sheetName val="연결관산출조서"/>
      <sheetName val="일위집계표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기초코드"/>
      <sheetName val="5.정산서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약품공급2"/>
      <sheetName val="2.노무비명세서(난간대)"/>
      <sheetName val="2.사진대지"/>
      <sheetName val="3.사진대지"/>
      <sheetName val="설계기준 및 하중계산"/>
      <sheetName val="입력값"/>
      <sheetName val="진접"/>
      <sheetName val="사각맨홀"/>
      <sheetName val="NYS"/>
      <sheetName val="플랜트 설치"/>
      <sheetName val="총수량집계표"/>
      <sheetName val="고분전시관"/>
      <sheetName val="기계경비일람"/>
      <sheetName val="연령현황"/>
      <sheetName val="MIJIBI"/>
      <sheetName val="건축직"/>
      <sheetName val="물량산출근거"/>
      <sheetName val="CONCRETE"/>
      <sheetName val="설산1.나"/>
      <sheetName val="본사S"/>
      <sheetName val="전압강하계산"/>
      <sheetName val="노임이"/>
      <sheetName val="A갑지"/>
      <sheetName val="부대시설"/>
      <sheetName val="Apt내역"/>
      <sheetName val="대외공문"/>
      <sheetName val="유첨#2"/>
      <sheetName val="별표"/>
      <sheetName val="기자재비"/>
      <sheetName val="사전공사"/>
      <sheetName val="대림산업"/>
      <sheetName val="WEON"/>
      <sheetName val="경상"/>
      <sheetName val="가설"/>
      <sheetName val="암거날개벽재료집계"/>
      <sheetName val="3련 BOX"/>
      <sheetName val="보할공정"/>
      <sheetName val="노무비산출"/>
      <sheetName val="BJJIN"/>
      <sheetName val="DWPM"/>
      <sheetName val="공비대비"/>
      <sheetName val="빌딩 안내"/>
      <sheetName val="데리네이타현황"/>
      <sheetName val="EQUIPMENT -2"/>
      <sheetName val="MBR9"/>
      <sheetName val="À»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BabyÀÏÀ§´ë°¡"/>
      <sheetName val="Á÷³ë"/>
      <sheetName val="NìüëÒ-òÅ"/>
      <sheetName val="°£¼±°è»ê"/>
      <sheetName val="³²¾ç½ÃÀÛµ¿ÀÚ105³ë65±â1.3È­1.2"/>
      <sheetName val="°ßÀûÁ¶°Ç"/>
      <sheetName val="°ßÀûÁ¶°Ç(À»Áö)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12월31일"/>
      <sheetName val="펌프장수량산출(토)"/>
      <sheetName val="건축공사실행"/>
      <sheetName val="MFAB"/>
      <sheetName val="MFRT"/>
      <sheetName val="MPKG"/>
      <sheetName val="MPRD"/>
      <sheetName val="일위"/>
      <sheetName val="내역서(토목)"/>
      <sheetName val="ELECTRIC"/>
      <sheetName val="SCHEDULE"/>
      <sheetName val="TABLE"/>
      <sheetName val="EP0618"/>
      <sheetName val="ºÎÇÏ°è»ê¼­"/>
      <sheetName val="À»Áö"/>
      <sheetName val="Á¶µµ°è»ê¼­ (µµ¼­)"/>
      <sheetName val="½ÇÇà³»¿ª"/>
      <sheetName val="단  가  대  비  표"/>
      <sheetName val="일  위  대  가  목  록"/>
      <sheetName val="품셈"/>
      <sheetName val="1._x0018_변전설비"/>
      <sheetName val="변경내역을"/>
      <sheetName val="BOQ(전체)"/>
      <sheetName val="집수정(600-700)"/>
      <sheetName val="현관"/>
      <sheetName val="개요"/>
      <sheetName val="주방환기"/>
      <sheetName val="SLAB&quot;1&quot;"/>
      <sheetName val="인사자료총집계"/>
      <sheetName val="교각별철근수량집계표"/>
      <sheetName val="토목주소"/>
      <sheetName val="프랜트면허"/>
      <sheetName val="경산"/>
      <sheetName val="세목전체"/>
      <sheetName val="일위대가(건축)"/>
      <sheetName val="견적"/>
      <sheetName val="토공계산서(부체도로)"/>
      <sheetName val="L형옹벽측구"/>
      <sheetName val="갑지(추정)"/>
      <sheetName val="실행"/>
      <sheetName val="백암비스타내역"/>
      <sheetName val="단가조사-1"/>
      <sheetName val="단가조사-2"/>
      <sheetName val="유동표(변경)"/>
      <sheetName val="7.1유효폭"/>
      <sheetName val="골재산출"/>
      <sheetName val="단"/>
      <sheetName val=" 총괄표"/>
      <sheetName val="간접"/>
      <sheetName val="96정변2"/>
      <sheetName val="화재 탐지 설비"/>
      <sheetName val="단위수량"/>
      <sheetName val="맨홀토공수량"/>
      <sheetName val="사원등록"/>
      <sheetName val="호봉 (2)"/>
      <sheetName val="산#2-1 (2)"/>
      <sheetName val="차수공개요"/>
      <sheetName val="주관사업"/>
      <sheetName val="발주설계서(당초)"/>
      <sheetName val="unit"/>
      <sheetName val="단가 "/>
      <sheetName val="const."/>
      <sheetName val="동해title"/>
      <sheetName val="3.내역서"/>
      <sheetName val="전기2005"/>
      <sheetName val="통신2005"/>
      <sheetName val="관접합및부설"/>
      <sheetName val="실행예산서"/>
      <sheetName val="토공산출(주차장)"/>
      <sheetName val="토목공사"/>
      <sheetName val="급명"/>
      <sheetName val="기본단가표"/>
      <sheetName val="1,2공구원가계산서"/>
      <sheetName val="2공구산출내역"/>
      <sheetName val="1공구산출내역서"/>
      <sheetName val="암거단위"/>
      <sheetName val="오동"/>
      <sheetName val="대조"/>
      <sheetName val="나한"/>
      <sheetName val="INPUT(덕도방향-시점)"/>
      <sheetName val="우수"/>
      <sheetName val="Data&amp;Result"/>
      <sheetName val="실행갑지"/>
      <sheetName val="제품별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기자재대비표"/>
      <sheetName val="정화조방수미장"/>
      <sheetName val="15"/>
      <sheetName val="건축내역서 (경제상무실)"/>
      <sheetName val="설계예시"/>
      <sheetName val="DATA 입력란"/>
      <sheetName val="1. 설계조건 2.단면가정 3. 하중계산"/>
      <sheetName val="소방사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제수"/>
      <sheetName val="공기"/>
      <sheetName val="몰탈재료산출"/>
      <sheetName val="단위목록"/>
      <sheetName val="기계경비목록"/>
      <sheetName val="관급"/>
      <sheetName val="견적의뢰서"/>
      <sheetName val="FAX"/>
      <sheetName val="전기혼잡제경비(45)"/>
      <sheetName val="재료집계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LEGEND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대구-교대(A1-A2)"/>
      <sheetName val="금액"/>
      <sheetName val="대창(함평)-창열"/>
      <sheetName val="대창(장성)"/>
      <sheetName val="정화조동내역"/>
      <sheetName val="관리사무소"/>
      <sheetName val="방음벽 기초 일반수량"/>
      <sheetName val="I.설계조건"/>
      <sheetName val="단면치수"/>
      <sheetName val="NEYOK"/>
      <sheetName val="건축"/>
      <sheetName val="단가산출서 (2)"/>
      <sheetName val="재정비직인"/>
      <sheetName val="재정비내역"/>
      <sheetName val="지적고시내역"/>
      <sheetName val="단가목록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노임(1차)"/>
      <sheetName val="36신설수량"/>
      <sheetName val="cost"/>
      <sheetName val="평교-내역"/>
      <sheetName val="부하LOAD"/>
      <sheetName val="CIVIL"/>
      <sheetName val="공통가설"/>
      <sheetName val="화해(함평)"/>
      <sheetName val="화해(장성)"/>
      <sheetName val="교통대책내역"/>
      <sheetName val="산출내역서"/>
      <sheetName val="1-1"/>
      <sheetName val="가시설단위수량"/>
      <sheetName val="SORCE1"/>
      <sheetName val="공사별 가중치 산출근거(토목)"/>
      <sheetName val="가중치근거(조경)"/>
      <sheetName val="목동1절주.bh01"/>
      <sheetName val="자  재"/>
      <sheetName val="광혁기성"/>
      <sheetName val="백호우계수"/>
      <sheetName val="IMPEADENCE MAP 취수장"/>
      <sheetName val="공사비집계"/>
      <sheetName val="본선 토공 분배표"/>
      <sheetName val="1.토공"/>
      <sheetName val="제출내역 (2)"/>
      <sheetName val="6공구(당초)"/>
      <sheetName val="산근1"/>
      <sheetName val="70%"/>
      <sheetName val="투찰"/>
      <sheetName val="관리,공감"/>
      <sheetName val="입찰"/>
      <sheetName val="현경"/>
      <sheetName val="전화번호DATA (2001)"/>
      <sheetName val="장비"/>
      <sheetName val="노무"/>
      <sheetName val="자압"/>
      <sheetName val="106C0300"/>
      <sheetName val="명세서"/>
      <sheetName val="시멘트"/>
      <sheetName val="도로경계블럭단위수량"/>
      <sheetName val="도로경계블럭단위토공"/>
      <sheetName val="L형측구단위수량"/>
      <sheetName val="L형측구연장조서"/>
      <sheetName val="48일위"/>
      <sheetName val="48수량"/>
      <sheetName val="22수량"/>
      <sheetName val="49일위"/>
      <sheetName val="22일위"/>
      <sheetName val="49수량"/>
      <sheetName val="노임,재료비"/>
      <sheetName val="P-산#1-1(WOWA1)"/>
      <sheetName val="BSD (2)"/>
      <sheetName val="저"/>
      <sheetName val="견적990322"/>
      <sheetName val="공내역"/>
      <sheetName val="접속도로1"/>
      <sheetName val="실행(표지,갑,을)"/>
      <sheetName val="신표지1"/>
      <sheetName val="개보수공사BM"/>
      <sheetName val="메서,변+증"/>
      <sheetName val="진주방향"/>
      <sheetName val="마산방향"/>
      <sheetName val="건축개요"/>
      <sheetName val="일위대가(출입)"/>
      <sheetName val="하중산정"/>
      <sheetName val="공사별 가중치 산출근거(건축)"/>
      <sheetName val="저리조양"/>
      <sheetName val="접속슬라브"/>
      <sheetName val="KMT물량"/>
      <sheetName val="기본DATA"/>
      <sheetName val="인수공총괄"/>
      <sheetName val="AS복구"/>
      <sheetName val="중기터파기"/>
      <sheetName val="변수값"/>
      <sheetName val="중기상차"/>
      <sheetName val="2000_11월설계내역"/>
      <sheetName val="basic"/>
      <sheetName val="주차구획선수량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9-1차이내역."/>
      <sheetName val="1호인버트수량"/>
      <sheetName val="석축설면"/>
      <sheetName val="법면단"/>
      <sheetName val="산근"/>
      <sheetName val="버스운행안내"/>
      <sheetName val="예방접종계획"/>
      <sheetName val="근태계획서"/>
      <sheetName val="Sheet22"/>
      <sheetName val="공제구간조서"/>
      <sheetName val="COPING"/>
      <sheetName val="준공평가"/>
      <sheetName val="실행간접비용"/>
      <sheetName val="출력X"/>
      <sheetName val="AS포장복구_"/>
      <sheetName val="경산(을)"/>
      <sheetName val="1안"/>
      <sheetName val="신공항A-9(원가수정)"/>
      <sheetName val="토사(PE)"/>
      <sheetName val="조명일위"/>
      <sheetName val="HRSG SMALL07220"/>
      <sheetName val="과세표준율-2"/>
      <sheetName val="면적분양가"/>
      <sheetName val="분양면적(1123)"/>
      <sheetName val="출력소스"/>
      <sheetName val="통합내역"/>
      <sheetName val="기기리스트"/>
      <sheetName val="1단계"/>
      <sheetName val="연동내역서"/>
      <sheetName val="담장산출"/>
      <sheetName val="내역전기"/>
      <sheetName val="동원인원산출"/>
      <sheetName val="기초자료입력"/>
      <sheetName val="토공(우물통,기타) "/>
      <sheetName val="대,유,램"/>
      <sheetName val="중간부"/>
      <sheetName val="IP좌표"/>
      <sheetName val="지장물C"/>
      <sheetName val="General Data"/>
      <sheetName val="단위세대"/>
      <sheetName val="c_balju"/>
      <sheetName val="공사비 내역 (가)"/>
      <sheetName val="sum1 (2)"/>
      <sheetName val="1"/>
      <sheetName val="샤워실위생"/>
      <sheetName val="현장경비"/>
      <sheetName val="CAL"/>
      <sheetName val="FRT_O"/>
      <sheetName val="FAB_I"/>
      <sheetName val="원형맨홀수량"/>
      <sheetName val="견적서세부내용"/>
      <sheetName val="견적내용입력"/>
      <sheetName val="집1"/>
      <sheetName val="날개벽"/>
      <sheetName val="월선수금"/>
      <sheetName val="SUB일위대가"/>
      <sheetName val="결과"/>
      <sheetName val="말고개터널조명전압강⣓"/>
      <sheetName val="통신원가"/>
      <sheetName val="1 자원총괄"/>
      <sheetName val="wall"/>
      <sheetName val="Front"/>
      <sheetName val="배수통관(좌)"/>
      <sheetName val="용소리교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  <sheetData sheetId="462"/>
      <sheetData sheetId="463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/>
      <sheetData sheetId="47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/>
      <sheetData sheetId="491"/>
      <sheetData sheetId="492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 refreshError="1"/>
      <sheetData sheetId="557" refreshError="1"/>
      <sheetData sheetId="558" refreshError="1"/>
      <sheetData sheetId="559" refreshError="1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/>
      <sheetData sheetId="772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/>
      <sheetData sheetId="858"/>
      <sheetData sheetId="859"/>
      <sheetData sheetId="860"/>
      <sheetData sheetId="861"/>
      <sheetData sheetId="862"/>
      <sheetData sheetId="863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YOK"/>
      <sheetName val="EACT10"/>
      <sheetName val="BIGO"/>
      <sheetName val="정비창"/>
    </sheetNames>
    <definedNames>
      <definedName name="Macro12"/>
    </definedNames>
    <sheetDataSet>
      <sheetData sheetId="0">
        <row r="3">
          <cell r="B3" t="str">
            <v>1로 램프스위치</v>
          </cell>
        </row>
      </sheetData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M16"/>
  <sheetViews>
    <sheetView tabSelected="1" view="pageBreakPreview" zoomScale="80" zoomScaleNormal="80" zoomScaleSheetLayoutView="80" workbookViewId="0">
      <selection activeCell="D11" sqref="D11"/>
    </sheetView>
  </sheetViews>
  <sheetFormatPr defaultRowHeight="39.950000000000003" customHeight="1"/>
  <cols>
    <col min="1" max="1" width="11.625" style="14" customWidth="1"/>
    <col min="2" max="2" width="80.625" style="18" customWidth="1"/>
    <col min="3" max="3" width="13.75" style="13" customWidth="1"/>
    <col min="4" max="4" width="31.875" style="14" customWidth="1"/>
    <col min="5" max="5" width="9" style="14" customWidth="1"/>
    <col min="6" max="6" width="14.375" style="22" customWidth="1"/>
    <col min="7" max="7" width="16" style="14" customWidth="1"/>
    <col min="8" max="16384" width="9" style="14"/>
  </cols>
  <sheetData>
    <row r="3" spans="1:13" ht="39.950000000000003" customHeight="1">
      <c r="A3" s="11"/>
      <c r="B3" s="12" t="s">
        <v>372</v>
      </c>
      <c r="F3" s="14"/>
    </row>
    <row r="4" spans="1:13" ht="39.950000000000003" customHeight="1">
      <c r="B4" s="15"/>
      <c r="D4" s="16"/>
      <c r="F4" s="14"/>
    </row>
    <row r="5" spans="1:13" ht="30" customHeight="1">
      <c r="B5" s="17"/>
      <c r="D5" s="16"/>
      <c r="F5" s="14"/>
    </row>
    <row r="6" spans="1:13" ht="53.25" customHeight="1">
      <c r="D6" s="16"/>
      <c r="F6" s="14"/>
    </row>
    <row r="7" spans="1:13" ht="39.950000000000003" customHeight="1">
      <c r="B7" s="19" t="s">
        <v>373</v>
      </c>
      <c r="D7" s="16"/>
      <c r="F7" s="14"/>
    </row>
    <row r="8" spans="1:13" ht="39.950000000000003" customHeight="1">
      <c r="A8" s="11"/>
      <c r="D8" s="16"/>
      <c r="F8" s="14"/>
    </row>
    <row r="9" spans="1:13" ht="39.950000000000003" customHeight="1">
      <c r="B9" s="20"/>
      <c r="D9" s="16"/>
      <c r="F9" s="14"/>
    </row>
    <row r="10" spans="1:13" ht="24" customHeight="1">
      <c r="D10" s="16"/>
      <c r="F10" s="14"/>
    </row>
    <row r="11" spans="1:13" ht="39.950000000000003" customHeight="1">
      <c r="B11" s="21"/>
      <c r="F11" s="14"/>
    </row>
    <row r="15" spans="1:13" ht="39.950000000000003" customHeight="1">
      <c r="M15" s="14">
        <f>TRUNC(((((M9+M10+M11)*G16))*L15),0)</f>
        <v>0</v>
      </c>
    </row>
    <row r="16" spans="1:13" ht="39.950000000000003" customHeight="1">
      <c r="M16" s="14">
        <f>TRUNC(((((M9+M10)*G16))*L16),0)</f>
        <v>0</v>
      </c>
    </row>
  </sheetData>
  <phoneticPr fontId="1" type="noConversion"/>
  <printOptions gridLinesSet="0"/>
  <pageMargins left="1.61" right="0.74803149606299213" top="0.9055118110236221" bottom="0.39370078740157483" header="0.27559055118110237" footer="0.27559055118110237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27"/>
  <sheetViews>
    <sheetView view="pageBreakPreview" zoomScaleSheetLayoutView="100" workbookViewId="0">
      <selection activeCell="D11" sqref="D11"/>
    </sheetView>
  </sheetViews>
  <sheetFormatPr defaultColWidth="3.625" defaultRowHeight="20.100000000000001" customHeight="1"/>
  <cols>
    <col min="1" max="1" width="3.625" style="23" customWidth="1"/>
    <col min="2" max="2" width="2.25" style="23" customWidth="1"/>
    <col min="3" max="3" width="3.625" style="23" customWidth="1"/>
    <col min="4" max="4" width="7.25" style="23" customWidth="1"/>
    <col min="5" max="5" width="4.5" style="23" customWidth="1"/>
    <col min="6" max="9" width="3.625" style="23" customWidth="1"/>
    <col min="10" max="10" width="2.25" style="23" customWidth="1"/>
    <col min="11" max="13" width="3.625" style="23" customWidth="1"/>
    <col min="14" max="14" width="7.25" style="23" customWidth="1"/>
    <col min="15" max="15" width="0.125" style="23" hidden="1" customWidth="1"/>
    <col min="16" max="19" width="3.625" style="23" customWidth="1"/>
    <col min="20" max="20" width="4.375" style="23" customWidth="1"/>
    <col min="21" max="24" width="3.625" style="23" customWidth="1"/>
    <col min="25" max="25" width="5.875" style="23" customWidth="1"/>
    <col min="26" max="27" width="3.625" style="23" customWidth="1"/>
    <col min="28" max="28" width="3.25" style="23" customWidth="1"/>
    <col min="29" max="29" width="3.625" style="23" customWidth="1"/>
    <col min="30" max="30" width="4.625" style="23" customWidth="1"/>
    <col min="31" max="16384" width="3.625" style="23"/>
  </cols>
  <sheetData>
    <row r="1" spans="1:30" ht="22.5" customHeight="1"/>
    <row r="2" spans="1:30" ht="23.25" customHeight="1">
      <c r="A2" s="170" t="s">
        <v>374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</row>
    <row r="3" spans="1:30" ht="15.75" customHeight="1" thickBot="1"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</row>
    <row r="4" spans="1:30" ht="23.1" customHeight="1">
      <c r="A4" s="172" t="s">
        <v>375</v>
      </c>
      <c r="B4" s="174"/>
      <c r="C4" s="175"/>
      <c r="D4" s="175"/>
      <c r="E4" s="175"/>
      <c r="F4" s="176"/>
      <c r="G4" s="180" t="s">
        <v>376</v>
      </c>
      <c r="H4" s="182"/>
      <c r="I4" s="175"/>
      <c r="J4" s="175"/>
      <c r="K4" s="175"/>
      <c r="L4" s="176"/>
      <c r="M4" s="180" t="s">
        <v>377</v>
      </c>
      <c r="N4" s="182"/>
      <c r="O4" s="175"/>
      <c r="P4" s="175"/>
      <c r="Q4" s="175"/>
      <c r="R4" s="175"/>
      <c r="S4" s="176"/>
      <c r="T4" s="180" t="s">
        <v>378</v>
      </c>
      <c r="U4" s="183"/>
      <c r="V4" s="175"/>
      <c r="W4" s="175"/>
      <c r="X4" s="175"/>
      <c r="Y4" s="176"/>
      <c r="Z4" s="185" t="s">
        <v>379</v>
      </c>
      <c r="AA4" s="186"/>
      <c r="AB4" s="186"/>
      <c r="AC4" s="186"/>
      <c r="AD4" s="187"/>
    </row>
    <row r="5" spans="1:30" ht="22.5" customHeight="1">
      <c r="A5" s="173"/>
      <c r="B5" s="177"/>
      <c r="C5" s="178"/>
      <c r="D5" s="178"/>
      <c r="E5" s="178"/>
      <c r="F5" s="179"/>
      <c r="G5" s="181"/>
      <c r="H5" s="177"/>
      <c r="I5" s="178"/>
      <c r="J5" s="178"/>
      <c r="K5" s="178"/>
      <c r="L5" s="179"/>
      <c r="M5" s="181"/>
      <c r="N5" s="177"/>
      <c r="O5" s="178"/>
      <c r="P5" s="178"/>
      <c r="Q5" s="178"/>
      <c r="R5" s="178"/>
      <c r="S5" s="179"/>
      <c r="T5" s="181"/>
      <c r="U5" s="184"/>
      <c r="V5" s="178"/>
      <c r="W5" s="178"/>
      <c r="X5" s="178"/>
      <c r="Y5" s="179"/>
      <c r="Z5" s="188"/>
      <c r="AA5" s="189"/>
      <c r="AB5" s="189"/>
      <c r="AC5" s="189"/>
      <c r="AD5" s="190"/>
    </row>
    <row r="6" spans="1:30" ht="23.1" customHeight="1">
      <c r="A6" s="25"/>
      <c r="C6" s="163" t="s">
        <v>380</v>
      </c>
      <c r="D6" s="163"/>
      <c r="E6" s="163"/>
      <c r="F6" s="163"/>
      <c r="G6" s="163"/>
      <c r="H6" s="163"/>
      <c r="AD6" s="26"/>
    </row>
    <row r="7" spans="1:30" ht="20.25" customHeight="1">
      <c r="A7" s="25"/>
      <c r="C7" s="163"/>
      <c r="D7" s="163"/>
      <c r="E7" s="163"/>
      <c r="F7" s="163"/>
      <c r="G7" s="163"/>
      <c r="H7" s="163"/>
      <c r="AD7" s="26"/>
    </row>
    <row r="8" spans="1:30" ht="20.100000000000001" customHeight="1">
      <c r="A8" s="25"/>
      <c r="AA8" s="24"/>
      <c r="AB8" s="24"/>
      <c r="AC8" s="24"/>
      <c r="AD8" s="27"/>
    </row>
    <row r="9" spans="1:30" ht="50.25" customHeight="1">
      <c r="A9" s="164" t="str">
        <f>도면표지!B3</f>
        <v>시설안전팀[RISE 4-1] 도심캠퍼스타운(1,2호관) 2차 환경개선 전기공사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65"/>
      <c r="N9" s="165"/>
      <c r="O9" s="165"/>
      <c r="P9" s="165"/>
      <c r="Q9" s="165"/>
      <c r="R9" s="165"/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6"/>
    </row>
    <row r="10" spans="1:30" ht="15" customHeight="1">
      <c r="A10" s="25"/>
      <c r="N10" s="28"/>
      <c r="O10" s="28"/>
      <c r="AD10" s="26"/>
    </row>
    <row r="11" spans="1:30" ht="15" customHeight="1">
      <c r="A11" s="25"/>
      <c r="AD11" s="26"/>
    </row>
    <row r="12" spans="1:30" ht="23.1" customHeight="1">
      <c r="A12" s="167" t="s">
        <v>381</v>
      </c>
      <c r="B12" s="168"/>
      <c r="C12" s="168"/>
      <c r="D12" s="168"/>
      <c r="E12" s="168"/>
      <c r="F12" s="168"/>
      <c r="G12" s="168"/>
      <c r="H12" s="168"/>
      <c r="I12" s="168"/>
      <c r="J12" s="168"/>
      <c r="K12" s="168"/>
      <c r="L12" s="168"/>
      <c r="M12" s="168"/>
      <c r="N12" s="168"/>
      <c r="O12" s="168"/>
      <c r="P12" s="168"/>
      <c r="Q12" s="168"/>
      <c r="R12" s="168"/>
      <c r="S12" s="168"/>
      <c r="T12" s="168"/>
      <c r="U12" s="168"/>
      <c r="V12" s="168"/>
      <c r="W12" s="168"/>
      <c r="X12" s="168"/>
      <c r="Y12" s="168"/>
      <c r="Z12" s="168"/>
      <c r="AA12" s="168"/>
      <c r="AB12" s="168"/>
      <c r="AC12" s="168"/>
      <c r="AD12" s="169"/>
    </row>
    <row r="13" spans="1:30" ht="17.25" customHeight="1">
      <c r="A13" s="25"/>
      <c r="J13" s="28"/>
      <c r="K13" s="28"/>
      <c r="L13" s="28"/>
      <c r="M13" s="28"/>
      <c r="N13" s="28"/>
      <c r="O13" s="28"/>
      <c r="AD13" s="26"/>
    </row>
    <row r="14" spans="1:30" ht="21" customHeight="1">
      <c r="A14" s="158" t="s">
        <v>382</v>
      </c>
      <c r="B14" s="159"/>
      <c r="C14" s="159"/>
      <c r="D14" s="159"/>
      <c r="E14" s="159"/>
      <c r="F14" s="159"/>
      <c r="G14" s="23" t="s">
        <v>383</v>
      </c>
      <c r="H14" s="29" t="str">
        <f t="shared" ref="H14:H20" si="0">"일금  " &amp; NUMBERSTRING(W14,1) &amp;"원"</f>
        <v>일금  영원</v>
      </c>
      <c r="I14" s="29"/>
      <c r="J14" s="29"/>
      <c r="K14" s="29"/>
      <c r="L14" s="29"/>
      <c r="M14" s="29"/>
      <c r="N14" s="29"/>
      <c r="O14" s="29"/>
      <c r="P14" s="29"/>
      <c r="T14" s="30" t="s">
        <v>384</v>
      </c>
      <c r="U14" s="23" t="s">
        <v>385</v>
      </c>
      <c r="V14" s="31" t="s">
        <v>386</v>
      </c>
      <c r="W14" s="160">
        <f>공사원가!D27</f>
        <v>0</v>
      </c>
      <c r="X14" s="160"/>
      <c r="Y14" s="160"/>
      <c r="Z14" s="160"/>
      <c r="AA14" s="160"/>
      <c r="AB14" s="23" t="s">
        <v>387</v>
      </c>
      <c r="AD14" s="26"/>
    </row>
    <row r="15" spans="1:30" ht="21" customHeight="1">
      <c r="A15" s="158" t="s">
        <v>388</v>
      </c>
      <c r="B15" s="159"/>
      <c r="C15" s="159"/>
      <c r="D15" s="159"/>
      <c r="E15" s="159"/>
      <c r="F15" s="159"/>
      <c r="G15" s="23" t="s">
        <v>383</v>
      </c>
      <c r="H15" s="29" t="str">
        <f t="shared" si="0"/>
        <v>일금  영원</v>
      </c>
      <c r="I15" s="29"/>
      <c r="J15" s="29"/>
      <c r="K15" s="29"/>
      <c r="L15" s="29"/>
      <c r="M15" s="29"/>
      <c r="N15" s="29"/>
      <c r="O15" s="29"/>
      <c r="P15" s="29"/>
      <c r="T15" s="30" t="s">
        <v>384</v>
      </c>
      <c r="U15" s="23" t="s">
        <v>385</v>
      </c>
      <c r="V15" s="31" t="s">
        <v>386</v>
      </c>
      <c r="W15" s="160">
        <f>공사원가!D29</f>
        <v>0</v>
      </c>
      <c r="X15" s="160"/>
      <c r="Y15" s="160"/>
      <c r="Z15" s="160"/>
      <c r="AA15" s="160"/>
      <c r="AB15" s="23" t="s">
        <v>387</v>
      </c>
      <c r="AD15" s="26"/>
    </row>
    <row r="16" spans="1:30" ht="21" customHeight="1">
      <c r="A16" s="158" t="s">
        <v>389</v>
      </c>
      <c r="B16" s="159"/>
      <c r="C16" s="159"/>
      <c r="D16" s="159"/>
      <c r="E16" s="159"/>
      <c r="F16" s="159"/>
      <c r="G16" s="23" t="s">
        <v>383</v>
      </c>
      <c r="H16" s="29" t="str">
        <f t="shared" si="0"/>
        <v>일금  영원</v>
      </c>
      <c r="I16" s="29"/>
      <c r="J16" s="29"/>
      <c r="K16" s="29"/>
      <c r="L16" s="29"/>
      <c r="M16" s="29"/>
      <c r="N16" s="29"/>
      <c r="O16" s="29"/>
      <c r="P16" s="29"/>
      <c r="T16" s="30" t="s">
        <v>384</v>
      </c>
      <c r="U16" s="23" t="s">
        <v>385</v>
      </c>
      <c r="V16" s="31" t="s">
        <v>386</v>
      </c>
      <c r="W16" s="160">
        <f>공사원가!D30</f>
        <v>0</v>
      </c>
      <c r="X16" s="160"/>
      <c r="Y16" s="160"/>
      <c r="Z16" s="160"/>
      <c r="AA16" s="160"/>
      <c r="AB16" s="23" t="s">
        <v>387</v>
      </c>
      <c r="AD16" s="26"/>
    </row>
    <row r="17" spans="1:30" ht="21" customHeight="1">
      <c r="A17" s="161" t="s">
        <v>390</v>
      </c>
      <c r="B17" s="162"/>
      <c r="C17" s="162"/>
      <c r="D17" s="162"/>
      <c r="E17" s="162"/>
      <c r="F17" s="162"/>
      <c r="G17" s="23" t="s">
        <v>383</v>
      </c>
      <c r="H17" s="29" t="str">
        <f t="shared" si="0"/>
        <v>일금  영원</v>
      </c>
      <c r="I17" s="29"/>
      <c r="J17" s="29"/>
      <c r="K17" s="29"/>
      <c r="L17" s="29"/>
      <c r="M17" s="29"/>
      <c r="N17" s="29"/>
      <c r="O17" s="29"/>
      <c r="P17" s="29"/>
      <c r="T17" s="30" t="s">
        <v>384</v>
      </c>
      <c r="U17" s="23" t="s">
        <v>385</v>
      </c>
      <c r="V17" s="31" t="s">
        <v>386</v>
      </c>
      <c r="W17" s="160">
        <f>공사원가!D31</f>
        <v>0</v>
      </c>
      <c r="X17" s="160"/>
      <c r="Y17" s="160"/>
      <c r="Z17" s="160"/>
      <c r="AA17" s="160"/>
      <c r="AB17" s="23" t="s">
        <v>387</v>
      </c>
      <c r="AD17" s="26"/>
    </row>
    <row r="18" spans="1:30" ht="21" customHeight="1">
      <c r="A18" s="161" t="s">
        <v>391</v>
      </c>
      <c r="B18" s="162"/>
      <c r="C18" s="162"/>
      <c r="D18" s="162"/>
      <c r="E18" s="162"/>
      <c r="F18" s="162"/>
      <c r="G18" s="23" t="s">
        <v>383</v>
      </c>
      <c r="H18" s="29" t="str">
        <f t="shared" si="0"/>
        <v>일금  영원</v>
      </c>
      <c r="I18" s="29"/>
      <c r="J18" s="29"/>
      <c r="K18" s="29"/>
      <c r="L18" s="29"/>
      <c r="M18" s="29"/>
      <c r="N18" s="29"/>
      <c r="O18" s="29"/>
      <c r="P18" s="29"/>
      <c r="T18" s="30" t="s">
        <v>384</v>
      </c>
      <c r="U18" s="23" t="s">
        <v>385</v>
      </c>
      <c r="V18" s="31" t="s">
        <v>386</v>
      </c>
      <c r="W18" s="160">
        <f>공사원가!D32</f>
        <v>0</v>
      </c>
      <c r="X18" s="160"/>
      <c r="Y18" s="160"/>
      <c r="Z18" s="160"/>
      <c r="AA18" s="160"/>
      <c r="AB18" s="23" t="s">
        <v>387</v>
      </c>
      <c r="AD18" s="26"/>
    </row>
    <row r="19" spans="1:30" ht="21" customHeight="1">
      <c r="A19" s="158" t="s">
        <v>392</v>
      </c>
      <c r="B19" s="159"/>
      <c r="C19" s="159"/>
      <c r="D19" s="159"/>
      <c r="E19" s="159"/>
      <c r="F19" s="159"/>
      <c r="G19" s="23" t="s">
        <v>383</v>
      </c>
      <c r="H19" s="29" t="str">
        <f t="shared" si="0"/>
        <v>일금  영원</v>
      </c>
      <c r="I19" s="29"/>
      <c r="J19" s="29"/>
      <c r="K19" s="29"/>
      <c r="L19" s="29"/>
      <c r="M19" s="29"/>
      <c r="N19" s="29"/>
      <c r="O19" s="29"/>
      <c r="P19" s="29"/>
      <c r="T19" s="30" t="s">
        <v>384</v>
      </c>
      <c r="U19" s="23" t="s">
        <v>385</v>
      </c>
      <c r="V19" s="31" t="s">
        <v>386</v>
      </c>
      <c r="W19" s="160">
        <f>공사원가!D33</f>
        <v>0</v>
      </c>
      <c r="X19" s="160"/>
      <c r="Y19" s="160"/>
      <c r="Z19" s="160"/>
      <c r="AA19" s="160"/>
      <c r="AB19" s="23" t="s">
        <v>387</v>
      </c>
      <c r="AD19" s="26"/>
    </row>
    <row r="20" spans="1:30" ht="21" customHeight="1">
      <c r="A20" s="158" t="s">
        <v>393</v>
      </c>
      <c r="B20" s="159"/>
      <c r="C20" s="159"/>
      <c r="D20" s="159"/>
      <c r="E20" s="159"/>
      <c r="F20" s="159"/>
      <c r="G20" s="23" t="s">
        <v>383</v>
      </c>
      <c r="H20" s="29" t="str">
        <f t="shared" si="0"/>
        <v>일금  영원</v>
      </c>
      <c r="I20" s="29"/>
      <c r="J20" s="29"/>
      <c r="K20" s="29"/>
      <c r="L20" s="29"/>
      <c r="M20" s="29"/>
      <c r="N20" s="29"/>
      <c r="O20" s="29"/>
      <c r="P20" s="29"/>
      <c r="T20" s="30" t="s">
        <v>394</v>
      </c>
      <c r="U20" s="23" t="s">
        <v>385</v>
      </c>
      <c r="V20" s="31" t="s">
        <v>386</v>
      </c>
      <c r="W20" s="160">
        <f>공사원가!D34</f>
        <v>0</v>
      </c>
      <c r="X20" s="160"/>
      <c r="Y20" s="160"/>
      <c r="Z20" s="160"/>
      <c r="AA20" s="160"/>
      <c r="AB20" s="23" t="s">
        <v>387</v>
      </c>
      <c r="AD20" s="26"/>
    </row>
    <row r="21" spans="1:30" ht="15" customHeight="1">
      <c r="A21" s="32"/>
      <c r="B21" s="33"/>
      <c r="C21" s="33"/>
      <c r="D21" s="33"/>
      <c r="E21" s="33"/>
      <c r="F21" s="33"/>
      <c r="J21" s="28"/>
      <c r="K21" s="28"/>
      <c r="L21" s="28"/>
      <c r="M21" s="28"/>
      <c r="N21" s="28"/>
      <c r="O21" s="28"/>
      <c r="AD21" s="26"/>
    </row>
    <row r="22" spans="1:30" ht="15" customHeight="1">
      <c r="A22" s="32"/>
      <c r="B22" s="33"/>
      <c r="C22" s="33"/>
      <c r="D22" s="33"/>
      <c r="E22" s="33"/>
      <c r="F22" s="33"/>
      <c r="J22" s="28"/>
      <c r="K22" s="28"/>
      <c r="L22" s="28"/>
      <c r="M22" s="28"/>
      <c r="N22" s="28"/>
      <c r="O22" s="28"/>
      <c r="AD22" s="26"/>
    </row>
    <row r="23" spans="1:30" ht="21" customHeight="1">
      <c r="A23" s="158" t="s">
        <v>395</v>
      </c>
      <c r="B23" s="159"/>
      <c r="C23" s="159"/>
      <c r="D23" s="159"/>
      <c r="E23" s="159"/>
      <c r="F23" s="159"/>
      <c r="G23" s="23" t="s">
        <v>383</v>
      </c>
      <c r="H23" s="29" t="str">
        <f>"일금  " &amp; NUMBERSTRING(W23,1) &amp;"원"</f>
        <v>일금  영원</v>
      </c>
      <c r="I23" s="29"/>
      <c r="J23" s="29"/>
      <c r="K23" s="29"/>
      <c r="L23" s="29"/>
      <c r="M23" s="29"/>
      <c r="N23" s="29"/>
      <c r="O23" s="29"/>
      <c r="P23" s="29"/>
      <c r="T23" s="30" t="s">
        <v>384</v>
      </c>
      <c r="U23" s="23" t="s">
        <v>385</v>
      </c>
      <c r="V23" s="31" t="s">
        <v>386</v>
      </c>
      <c r="W23" s="160">
        <f>공사원가!D35</f>
        <v>0</v>
      </c>
      <c r="X23" s="160"/>
      <c r="Y23" s="160"/>
      <c r="Z23" s="160"/>
      <c r="AA23" s="160"/>
      <c r="AB23" s="23" t="s">
        <v>387</v>
      </c>
      <c r="AD23" s="26"/>
    </row>
    <row r="24" spans="1:30" ht="21" customHeight="1" thickBot="1">
      <c r="A24" s="34"/>
      <c r="B24" s="35"/>
      <c r="C24" s="35"/>
      <c r="D24" s="35"/>
      <c r="E24" s="35"/>
      <c r="F24" s="35"/>
      <c r="G24" s="35"/>
      <c r="H24" s="35"/>
      <c r="I24" s="35"/>
      <c r="J24" s="36"/>
      <c r="K24" s="36"/>
      <c r="L24" s="36"/>
      <c r="M24" s="36"/>
      <c r="N24" s="36"/>
      <c r="O24" s="36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7"/>
    </row>
    <row r="25" spans="1:30" ht="23.1" customHeight="1"/>
    <row r="26" spans="1:30" ht="23.1" customHeight="1">
      <c r="X26" s="156"/>
      <c r="Y26" s="157"/>
      <c r="Z26" s="157"/>
      <c r="AA26" s="157"/>
      <c r="AB26" s="157"/>
    </row>
    <row r="27" spans="1:30" ht="23.1" customHeight="1"/>
  </sheetData>
  <mergeCells count="30">
    <mergeCell ref="A15:F15"/>
    <mergeCell ref="W15:AA15"/>
    <mergeCell ref="A2:AD2"/>
    <mergeCell ref="A4:A5"/>
    <mergeCell ref="B4:F5"/>
    <mergeCell ref="G4:G5"/>
    <mergeCell ref="H4:L5"/>
    <mergeCell ref="M4:M5"/>
    <mergeCell ref="N4:S5"/>
    <mergeCell ref="T4:T5"/>
    <mergeCell ref="U4:Y5"/>
    <mergeCell ref="Z4:AD5"/>
    <mergeCell ref="C6:H7"/>
    <mergeCell ref="A9:AD9"/>
    <mergeCell ref="A12:AD12"/>
    <mergeCell ref="A14:F14"/>
    <mergeCell ref="W14:AA14"/>
    <mergeCell ref="A16:F16"/>
    <mergeCell ref="W16:AA16"/>
    <mergeCell ref="A17:F17"/>
    <mergeCell ref="W17:AA17"/>
    <mergeCell ref="A18:F18"/>
    <mergeCell ref="W18:AA18"/>
    <mergeCell ref="X26:AB26"/>
    <mergeCell ref="A19:F19"/>
    <mergeCell ref="W19:AA19"/>
    <mergeCell ref="A20:F20"/>
    <mergeCell ref="W20:AA20"/>
    <mergeCell ref="A23:F23"/>
    <mergeCell ref="W23:AA23"/>
  </mergeCells>
  <phoneticPr fontId="1" type="noConversion"/>
  <printOptions horizontalCentered="1" verticalCentered="1"/>
  <pageMargins left="0.78740157480314965" right="0.59055118110236227" top="0.51181102362204722" bottom="0.59055118110236227" header="0.39370078740157483" footer="0.11811023622047245"/>
  <pageSetup paperSize="9" scale="9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80"/>
  <sheetViews>
    <sheetView showZeros="0" view="pageBreakPreview" zoomScale="80" zoomScaleNormal="80" zoomScaleSheetLayoutView="80" workbookViewId="0">
      <selection activeCell="J21" sqref="J21"/>
    </sheetView>
  </sheetViews>
  <sheetFormatPr defaultRowHeight="19.5"/>
  <cols>
    <col min="1" max="2" width="15.625" style="149" customWidth="1"/>
    <col min="3" max="4" width="25.625" style="149" customWidth="1"/>
    <col min="5" max="5" width="44.375" style="153" customWidth="1"/>
    <col min="6" max="6" width="18.625" style="149" customWidth="1"/>
    <col min="7" max="7" width="11" style="154" customWidth="1"/>
    <col min="8" max="8" width="9" style="149" customWidth="1"/>
    <col min="9" max="9" width="4" style="149" customWidth="1"/>
    <col min="10" max="10" width="24" style="149" customWidth="1"/>
    <col min="11" max="11" width="13.375" style="155" customWidth="1"/>
    <col min="12" max="12" width="14" style="149" customWidth="1"/>
    <col min="13" max="13" width="15.875" style="149" customWidth="1"/>
    <col min="14" max="14" width="14.75" style="149" bestFit="1" customWidth="1"/>
    <col min="15" max="15" width="14.375" style="149" bestFit="1" customWidth="1"/>
    <col min="16" max="16384" width="9" style="149"/>
  </cols>
  <sheetData>
    <row r="1" spans="1:15" s="39" customFormat="1" ht="46.5" customHeight="1">
      <c r="A1" s="204" t="s">
        <v>396</v>
      </c>
      <c r="B1" s="204"/>
      <c r="C1" s="204"/>
      <c r="D1" s="204"/>
      <c r="E1" s="204"/>
      <c r="F1" s="204"/>
      <c r="G1" s="38"/>
      <c r="K1" s="40"/>
    </row>
    <row r="2" spans="1:15" s="44" customFormat="1" ht="24.75" customHeight="1" thickBot="1">
      <c r="A2" s="41" t="s">
        <v>397</v>
      </c>
      <c r="B2" s="42" t="str">
        <f>도면표지!B3</f>
        <v>시설안전팀[RISE 4-1] 도심캠퍼스타운(1,2호관) 2차 환경개선 전기공사</v>
      </c>
      <c r="C2" s="43"/>
      <c r="E2" s="45"/>
      <c r="F2" s="46" t="s">
        <v>398</v>
      </c>
      <c r="G2" s="47"/>
      <c r="K2" s="48"/>
    </row>
    <row r="3" spans="1:15" s="58" customFormat="1" ht="24.95" customHeight="1" thickBot="1">
      <c r="A3" s="205" t="s">
        <v>399</v>
      </c>
      <c r="B3" s="206"/>
      <c r="C3" s="49" t="s">
        <v>400</v>
      </c>
      <c r="D3" s="50" t="s">
        <v>401</v>
      </c>
      <c r="E3" s="51" t="s">
        <v>402</v>
      </c>
      <c r="F3" s="52" t="s">
        <v>403</v>
      </c>
      <c r="G3" s="53" t="s">
        <v>404</v>
      </c>
      <c r="H3" s="54"/>
      <c r="I3" s="55"/>
      <c r="J3" s="55"/>
      <c r="K3" s="56"/>
      <c r="L3" s="57"/>
    </row>
    <row r="4" spans="1:15" s="68" customFormat="1" ht="18.95" customHeight="1" thickTop="1">
      <c r="A4" s="207" t="s">
        <v>405</v>
      </c>
      <c r="B4" s="210" t="s">
        <v>406</v>
      </c>
      <c r="C4" s="59" t="s">
        <v>407</v>
      </c>
      <c r="D4" s="60">
        <f>공종별집계표!F5</f>
        <v>0</v>
      </c>
      <c r="E4" s="61"/>
      <c r="F4" s="62"/>
      <c r="G4" s="63"/>
      <c r="H4" s="64"/>
      <c r="I4" s="65"/>
      <c r="J4" s="66" t="s">
        <v>408</v>
      </c>
      <c r="K4" s="67"/>
    </row>
    <row r="5" spans="1:15" s="68" customFormat="1" ht="18.95" customHeight="1">
      <c r="A5" s="208"/>
      <c r="B5" s="211"/>
      <c r="C5" s="69" t="s">
        <v>409</v>
      </c>
      <c r="D5" s="70"/>
      <c r="E5" s="71"/>
      <c r="F5" s="72"/>
      <c r="G5" s="73"/>
      <c r="H5" s="64"/>
      <c r="I5" s="65"/>
      <c r="J5" s="65"/>
      <c r="K5" s="67"/>
    </row>
    <row r="6" spans="1:15" s="68" customFormat="1" ht="18.95" customHeight="1">
      <c r="A6" s="208"/>
      <c r="B6" s="211"/>
      <c r="C6" s="74" t="s">
        <v>410</v>
      </c>
      <c r="D6" s="75"/>
      <c r="E6" s="76"/>
      <c r="F6" s="77"/>
      <c r="G6" s="63"/>
      <c r="H6" s="64"/>
      <c r="I6" s="65"/>
      <c r="J6" s="65"/>
      <c r="K6" s="67"/>
    </row>
    <row r="7" spans="1:15" s="68" customFormat="1" ht="18.95" customHeight="1" thickBot="1">
      <c r="A7" s="208"/>
      <c r="B7" s="211"/>
      <c r="C7" s="74" t="s">
        <v>411</v>
      </c>
      <c r="D7" s="78">
        <f>D4+D6</f>
        <v>0</v>
      </c>
      <c r="E7" s="79"/>
      <c r="F7" s="80"/>
      <c r="G7" s="63"/>
      <c r="H7" s="64"/>
      <c r="I7" s="65"/>
      <c r="J7" s="65"/>
      <c r="K7" s="67"/>
    </row>
    <row r="8" spans="1:15" s="68" customFormat="1" ht="18.95" customHeight="1">
      <c r="A8" s="208"/>
      <c r="B8" s="212" t="s">
        <v>412</v>
      </c>
      <c r="C8" s="81" t="s">
        <v>413</v>
      </c>
      <c r="D8" s="60">
        <f>공종별집계표!H5</f>
        <v>0</v>
      </c>
      <c r="E8" s="82"/>
      <c r="F8" s="62"/>
      <c r="G8" s="63"/>
      <c r="H8" s="64"/>
      <c r="I8" s="65"/>
      <c r="J8" s="66" t="s">
        <v>414</v>
      </c>
      <c r="K8" s="214" t="s">
        <v>415</v>
      </c>
      <c r="L8" s="215"/>
      <c r="M8" s="216"/>
    </row>
    <row r="9" spans="1:15" s="68" customFormat="1" ht="18.95" customHeight="1">
      <c r="A9" s="208"/>
      <c r="B9" s="211"/>
      <c r="C9" s="83" t="s">
        <v>416</v>
      </c>
      <c r="D9" s="84">
        <f>TRUNC((D8*$G$9),0)</f>
        <v>0</v>
      </c>
      <c r="E9" s="85" t="s">
        <v>417</v>
      </c>
      <c r="F9" s="72"/>
      <c r="G9" s="73">
        <v>0.06</v>
      </c>
      <c r="H9" s="64"/>
      <c r="I9" s="65"/>
      <c r="J9" s="65"/>
      <c r="K9" s="217" t="s">
        <v>418</v>
      </c>
      <c r="L9" s="218"/>
      <c r="M9" s="86">
        <f>D4</f>
        <v>0</v>
      </c>
    </row>
    <row r="10" spans="1:15" s="68" customFormat="1" ht="18.95" customHeight="1" thickBot="1">
      <c r="A10" s="208"/>
      <c r="B10" s="213"/>
      <c r="C10" s="87" t="s">
        <v>411</v>
      </c>
      <c r="D10" s="78">
        <f>TRUNC((SUM(D8+D9)),0)</f>
        <v>0</v>
      </c>
      <c r="E10" s="88"/>
      <c r="F10" s="80"/>
      <c r="G10" s="63"/>
      <c r="H10" s="64"/>
      <c r="I10" s="65"/>
      <c r="J10" s="65"/>
      <c r="K10" s="217" t="s">
        <v>419</v>
      </c>
      <c r="L10" s="218"/>
      <c r="M10" s="86">
        <f>D8</f>
        <v>0</v>
      </c>
    </row>
    <row r="11" spans="1:15" s="68" customFormat="1" ht="18.95" customHeight="1">
      <c r="A11" s="208"/>
      <c r="B11" s="219" t="s">
        <v>420</v>
      </c>
      <c r="C11" s="89" t="s">
        <v>421</v>
      </c>
      <c r="D11" s="90">
        <f>공종별집계표!J5</f>
        <v>0</v>
      </c>
      <c r="E11" s="91"/>
      <c r="F11" s="62"/>
      <c r="G11" s="73"/>
      <c r="H11" s="64"/>
      <c r="I11" s="65"/>
      <c r="J11" s="66" t="s">
        <v>414</v>
      </c>
      <c r="K11" s="220" t="s">
        <v>422</v>
      </c>
      <c r="L11" s="221"/>
      <c r="M11" s="92">
        <f>(N12+N13)/1.1</f>
        <v>0</v>
      </c>
    </row>
    <row r="12" spans="1:15" s="68" customFormat="1" ht="18.95" customHeight="1">
      <c r="A12" s="208"/>
      <c r="B12" s="219"/>
      <c r="C12" s="93" t="s">
        <v>423</v>
      </c>
      <c r="D12" s="84">
        <f>TRUNC(D8*G12)</f>
        <v>0</v>
      </c>
      <c r="E12" s="85" t="s">
        <v>424</v>
      </c>
      <c r="F12" s="72"/>
      <c r="G12" s="73"/>
      <c r="H12" s="64"/>
      <c r="I12" s="65"/>
      <c r="J12" s="65"/>
      <c r="K12" s="94"/>
      <c r="L12" s="95"/>
      <c r="M12" s="86"/>
      <c r="N12" s="96"/>
      <c r="O12" s="97"/>
    </row>
    <row r="13" spans="1:15" s="68" customFormat="1" ht="18.95" customHeight="1">
      <c r="A13" s="208"/>
      <c r="B13" s="219"/>
      <c r="C13" s="93" t="s">
        <v>425</v>
      </c>
      <c r="D13" s="84">
        <f>TRUNC((D10*$G$13),0)</f>
        <v>0</v>
      </c>
      <c r="E13" s="85" t="s">
        <v>426</v>
      </c>
      <c r="F13" s="72"/>
      <c r="G13" s="63">
        <v>3.56E-2</v>
      </c>
      <c r="H13" s="64"/>
      <c r="I13" s="65"/>
      <c r="J13" s="65"/>
      <c r="K13" s="94"/>
      <c r="L13" s="95"/>
      <c r="M13" s="86"/>
      <c r="N13" s="96"/>
      <c r="O13" s="97" t="s">
        <v>427</v>
      </c>
    </row>
    <row r="14" spans="1:15" s="68" customFormat="1" ht="18.95" customHeight="1">
      <c r="A14" s="208"/>
      <c r="B14" s="219"/>
      <c r="C14" s="93" t="s">
        <v>428</v>
      </c>
      <c r="D14" s="84">
        <f>TRUNC((D10*$G$14),0)</f>
        <v>0</v>
      </c>
      <c r="E14" s="85" t="s">
        <v>429</v>
      </c>
      <c r="F14" s="72"/>
      <c r="G14" s="73">
        <v>1.01E-2</v>
      </c>
      <c r="H14" s="64"/>
      <c r="I14" s="65"/>
      <c r="J14" s="65"/>
      <c r="K14" s="94"/>
      <c r="L14" s="95"/>
      <c r="M14" s="86"/>
    </row>
    <row r="15" spans="1:15" s="68" customFormat="1" ht="18.95" customHeight="1">
      <c r="A15" s="208"/>
      <c r="B15" s="219"/>
      <c r="C15" s="93" t="s">
        <v>430</v>
      </c>
      <c r="D15" s="84">
        <f>TRUNC((D8*$G$15),0)</f>
        <v>0</v>
      </c>
      <c r="E15" s="85" t="s">
        <v>431</v>
      </c>
      <c r="F15" s="72"/>
      <c r="G15" s="73"/>
      <c r="H15" s="98"/>
      <c r="I15" s="65"/>
      <c r="J15" s="66" t="s">
        <v>432</v>
      </c>
      <c r="K15" s="99" t="s">
        <v>433</v>
      </c>
      <c r="L15" s="100">
        <v>1</v>
      </c>
      <c r="M15" s="86">
        <f>TRUNC(((((M9+M10+M11)*G16))*L15),0)</f>
        <v>0</v>
      </c>
    </row>
    <row r="16" spans="1:15" s="68" customFormat="1" ht="18.95" customHeight="1">
      <c r="A16" s="208"/>
      <c r="B16" s="219"/>
      <c r="C16" s="93" t="s">
        <v>434</v>
      </c>
      <c r="D16" s="84">
        <f>TRUNC((((D7+D8)*$G$16)*$H$16),0)</f>
        <v>0</v>
      </c>
      <c r="E16" s="101" t="s">
        <v>435</v>
      </c>
      <c r="F16" s="102"/>
      <c r="G16" s="73">
        <v>3.1099999999999999E-2</v>
      </c>
      <c r="H16" s="103">
        <v>1</v>
      </c>
      <c r="I16" s="65"/>
      <c r="J16" s="66" t="s">
        <v>436</v>
      </c>
      <c r="K16" s="99" t="s">
        <v>437</v>
      </c>
      <c r="L16" s="100">
        <v>1.2</v>
      </c>
      <c r="M16" s="86">
        <f>TRUNC(((((M9+M10)*G16))*L16),0)</f>
        <v>0</v>
      </c>
    </row>
    <row r="17" spans="1:15" s="68" customFormat="1" ht="18.95" customHeight="1">
      <c r="A17" s="208"/>
      <c r="B17" s="219"/>
      <c r="C17" s="93" t="s">
        <v>438</v>
      </c>
      <c r="D17" s="84">
        <f>TRUNC((D8*$G$17),0)</f>
        <v>0</v>
      </c>
      <c r="E17" s="85" t="s">
        <v>439</v>
      </c>
      <c r="F17" s="72"/>
      <c r="G17" s="73"/>
      <c r="H17" s="104"/>
      <c r="I17" s="65"/>
      <c r="J17" s="66" t="s">
        <v>432</v>
      </c>
      <c r="K17" s="94"/>
      <c r="L17" s="95"/>
      <c r="M17" s="86"/>
    </row>
    <row r="18" spans="1:15" s="68" customFormat="1" ht="18.95" customHeight="1">
      <c r="A18" s="208"/>
      <c r="B18" s="219"/>
      <c r="C18" s="93" t="s">
        <v>440</v>
      </c>
      <c r="D18" s="84">
        <f>TRUNC((D17*$G$18),0)</f>
        <v>0</v>
      </c>
      <c r="E18" s="85" t="s">
        <v>441</v>
      </c>
      <c r="F18" s="72"/>
      <c r="G18" s="73"/>
      <c r="H18" s="64"/>
      <c r="I18" s="65"/>
      <c r="J18" s="66" t="s">
        <v>432</v>
      </c>
      <c r="K18" s="94"/>
      <c r="L18" s="95"/>
      <c r="M18" s="86"/>
    </row>
    <row r="19" spans="1:15" s="68" customFormat="1" ht="18.95" customHeight="1">
      <c r="A19" s="208"/>
      <c r="B19" s="219"/>
      <c r="C19" s="93" t="s">
        <v>442</v>
      </c>
      <c r="D19" s="84">
        <f>TRUNC(((D7+D10)*$G$19),0)</f>
        <v>0</v>
      </c>
      <c r="E19" s="85" t="s">
        <v>443</v>
      </c>
      <c r="F19" s="72"/>
      <c r="G19" s="63">
        <v>0.03</v>
      </c>
      <c r="H19" s="64"/>
      <c r="I19" s="105"/>
      <c r="J19" s="65"/>
      <c r="K19" s="67"/>
    </row>
    <row r="20" spans="1:15" s="68" customFormat="1" ht="18.95" customHeight="1">
      <c r="A20" s="208"/>
      <c r="B20" s="219"/>
      <c r="C20" s="93" t="s">
        <v>444</v>
      </c>
      <c r="D20" s="84">
        <f>TRUNC((D10*$G$20),0)</f>
        <v>0</v>
      </c>
      <c r="E20" s="85" t="s">
        <v>445</v>
      </c>
      <c r="F20" s="72"/>
      <c r="G20" s="63"/>
      <c r="H20" s="64"/>
      <c r="I20" s="105"/>
      <c r="J20" s="65"/>
      <c r="K20" s="67"/>
    </row>
    <row r="21" spans="1:15" s="68" customFormat="1" ht="18.95" customHeight="1">
      <c r="A21" s="208"/>
      <c r="B21" s="219"/>
      <c r="C21" s="93" t="s">
        <v>446</v>
      </c>
      <c r="D21" s="84">
        <f>TRUNC((D10*$G$21),0)</f>
        <v>0</v>
      </c>
      <c r="E21" s="85" t="s">
        <v>447</v>
      </c>
      <c r="F21" s="72"/>
      <c r="G21" s="63"/>
      <c r="H21" s="64"/>
      <c r="I21" s="105"/>
      <c r="J21" s="65"/>
      <c r="K21" s="67"/>
      <c r="N21" s="106"/>
      <c r="O21" s="106"/>
    </row>
    <row r="22" spans="1:15" s="68" customFormat="1" ht="18.95" customHeight="1" thickBot="1">
      <c r="A22" s="208"/>
      <c r="B22" s="219"/>
      <c r="C22" s="107" t="s">
        <v>448</v>
      </c>
      <c r="D22" s="78">
        <f>TRUNC((SUM(D11:D21)),0)</f>
        <v>0</v>
      </c>
      <c r="E22" s="88"/>
      <c r="F22" s="80"/>
      <c r="G22" s="73"/>
      <c r="H22" s="64"/>
      <c r="I22" s="108"/>
      <c r="J22" s="65"/>
      <c r="K22" s="67"/>
    </row>
    <row r="23" spans="1:15" s="68" customFormat="1" ht="18.95" customHeight="1" thickBot="1">
      <c r="A23" s="209"/>
      <c r="B23" s="198" t="s">
        <v>449</v>
      </c>
      <c r="C23" s="199"/>
      <c r="D23" s="109">
        <f>SUM(D7+D10+D22)</f>
        <v>0</v>
      </c>
      <c r="E23" s="110"/>
      <c r="F23" s="111"/>
      <c r="G23" s="63"/>
      <c r="H23" s="64"/>
      <c r="I23" s="65"/>
      <c r="J23" s="112"/>
      <c r="K23" s="113"/>
    </row>
    <row r="24" spans="1:15" s="68" customFormat="1" ht="18.95" customHeight="1">
      <c r="A24" s="194" t="s">
        <v>450</v>
      </c>
      <c r="B24" s="195"/>
      <c r="C24" s="196"/>
      <c r="D24" s="75">
        <f>TRUNC((D23*$G$24),0)</f>
        <v>0</v>
      </c>
      <c r="E24" s="91" t="s">
        <v>451</v>
      </c>
      <c r="F24" s="114"/>
      <c r="G24" s="73">
        <v>0.03</v>
      </c>
      <c r="H24" s="64"/>
      <c r="I24" s="65"/>
      <c r="J24" s="115" t="s">
        <v>452</v>
      </c>
      <c r="K24" s="99"/>
    </row>
    <row r="25" spans="1:15" s="68" customFormat="1" ht="18.95" customHeight="1">
      <c r="A25" s="200" t="s">
        <v>453</v>
      </c>
      <c r="B25" s="201"/>
      <c r="C25" s="202"/>
      <c r="D25" s="84">
        <f>TRUNC((((D10+D22+D24)*$G$25)-J25/1.1),0)</f>
        <v>0</v>
      </c>
      <c r="E25" s="85" t="s">
        <v>454</v>
      </c>
      <c r="F25" s="116"/>
      <c r="G25" s="73">
        <v>0.1</v>
      </c>
      <c r="H25" s="64"/>
      <c r="I25" s="65"/>
      <c r="J25" s="117"/>
      <c r="K25" s="94"/>
    </row>
    <row r="26" spans="1:15" s="68" customFormat="1" ht="18.95" customHeight="1">
      <c r="A26" s="200" t="s">
        <v>455</v>
      </c>
      <c r="B26" s="201"/>
      <c r="C26" s="202"/>
      <c r="D26" s="118"/>
      <c r="E26" s="85"/>
      <c r="F26" s="116"/>
      <c r="G26" s="73"/>
      <c r="H26" s="64"/>
      <c r="I26" s="65"/>
      <c r="J26" s="119"/>
      <c r="K26" s="120"/>
      <c r="M26" s="121"/>
      <c r="N26" s="122"/>
    </row>
    <row r="27" spans="1:15" s="68" customFormat="1" ht="18.95" customHeight="1">
      <c r="A27" s="203" t="s">
        <v>456</v>
      </c>
      <c r="B27" s="201"/>
      <c r="C27" s="202"/>
      <c r="D27" s="123">
        <f>TRUNC(SUM(D23:D26),0)</f>
        <v>0</v>
      </c>
      <c r="E27" s="85"/>
      <c r="F27" s="124"/>
      <c r="G27" s="63"/>
      <c r="H27" s="64"/>
      <c r="I27" s="65"/>
      <c r="J27" s="125"/>
      <c r="K27" s="67"/>
      <c r="M27" s="122"/>
    </row>
    <row r="28" spans="1:15" s="68" customFormat="1" ht="18.95" customHeight="1">
      <c r="A28" s="203" t="s">
        <v>457</v>
      </c>
      <c r="B28" s="201"/>
      <c r="C28" s="202"/>
      <c r="D28" s="126">
        <f>ROUNDUP(TRUNC((D27)*G28),-3)</f>
        <v>0</v>
      </c>
      <c r="E28" s="82" t="s">
        <v>458</v>
      </c>
      <c r="F28" s="127"/>
      <c r="G28" s="128"/>
      <c r="H28" s="64"/>
      <c r="I28" s="65"/>
      <c r="J28" s="129"/>
      <c r="K28" s="67"/>
      <c r="M28" s="121"/>
    </row>
    <row r="29" spans="1:15" s="68" customFormat="1" ht="18.95" customHeight="1" thickBot="1">
      <c r="A29" s="194" t="s">
        <v>459</v>
      </c>
      <c r="B29" s="195"/>
      <c r="C29" s="196"/>
      <c r="D29" s="126">
        <f>TRUNC(((D27+D28)*$G$29),-3)</f>
        <v>0</v>
      </c>
      <c r="E29" s="82" t="s">
        <v>460</v>
      </c>
      <c r="F29" s="62"/>
      <c r="G29" s="63">
        <v>0.1</v>
      </c>
      <c r="H29" s="64"/>
      <c r="I29" s="65"/>
      <c r="J29" s="65"/>
      <c r="K29" s="67"/>
      <c r="L29" s="121"/>
    </row>
    <row r="30" spans="1:15" s="68" customFormat="1" ht="18.75" customHeight="1" thickBot="1">
      <c r="A30" s="191" t="s">
        <v>461</v>
      </c>
      <c r="B30" s="192"/>
      <c r="C30" s="193"/>
      <c r="D30" s="130">
        <f>ROUNDDOWN((D27+D28+D29),0)</f>
        <v>0</v>
      </c>
      <c r="E30" s="131"/>
      <c r="F30" s="132"/>
      <c r="G30" s="63"/>
      <c r="H30" s="64"/>
      <c r="I30" s="65"/>
      <c r="J30" s="133"/>
      <c r="K30" s="67"/>
      <c r="M30" s="121"/>
    </row>
    <row r="31" spans="1:15" s="68" customFormat="1" ht="18.75" customHeight="1" thickBot="1">
      <c r="A31" s="197" t="s">
        <v>462</v>
      </c>
      <c r="B31" s="192"/>
      <c r="C31" s="193"/>
      <c r="D31" s="134"/>
      <c r="E31" s="131"/>
      <c r="F31" s="132"/>
      <c r="G31" s="63"/>
      <c r="H31" s="64"/>
      <c r="I31" s="65"/>
      <c r="J31" s="66" t="s">
        <v>414</v>
      </c>
      <c r="K31" s="67"/>
    </row>
    <row r="32" spans="1:15" s="68" customFormat="1" ht="18.75" customHeight="1" thickBot="1">
      <c r="A32" s="197" t="s">
        <v>463</v>
      </c>
      <c r="B32" s="192"/>
      <c r="C32" s="193"/>
      <c r="D32" s="134"/>
      <c r="E32" s="131"/>
      <c r="F32" s="132"/>
      <c r="G32" s="63"/>
      <c r="H32" s="64"/>
      <c r="I32" s="65"/>
      <c r="J32" s="66" t="s">
        <v>414</v>
      </c>
      <c r="K32" s="67"/>
    </row>
    <row r="33" spans="1:11" s="68" customFormat="1" ht="18.75" customHeight="1" thickBot="1">
      <c r="A33" s="197" t="s">
        <v>464</v>
      </c>
      <c r="B33" s="192"/>
      <c r="C33" s="193"/>
      <c r="D33" s="134"/>
      <c r="E33" s="131"/>
      <c r="F33" s="132"/>
      <c r="G33" s="63"/>
      <c r="H33" s="64"/>
      <c r="I33" s="65"/>
      <c r="J33" s="66" t="s">
        <v>414</v>
      </c>
      <c r="K33" s="67"/>
    </row>
    <row r="34" spans="1:11" s="68" customFormat="1" ht="18.75" customHeight="1" thickBot="1">
      <c r="A34" s="197" t="s">
        <v>465</v>
      </c>
      <c r="B34" s="192"/>
      <c r="C34" s="193"/>
      <c r="D34" s="134"/>
      <c r="E34" s="131"/>
      <c r="F34" s="132"/>
      <c r="G34" s="63"/>
      <c r="H34" s="64"/>
      <c r="I34" s="65"/>
      <c r="J34" s="66" t="s">
        <v>414</v>
      </c>
      <c r="K34" s="67"/>
    </row>
    <row r="35" spans="1:11" s="68" customFormat="1" ht="18.95" customHeight="1" thickBot="1">
      <c r="A35" s="191" t="s">
        <v>466</v>
      </c>
      <c r="B35" s="192"/>
      <c r="C35" s="193"/>
      <c r="D35" s="134">
        <f>SUM(D30:D34)</f>
        <v>0</v>
      </c>
      <c r="E35" s="135"/>
      <c r="F35" s="132"/>
      <c r="G35" s="136"/>
      <c r="H35" s="64"/>
      <c r="I35" s="65"/>
      <c r="J35" s="65"/>
      <c r="K35" s="67"/>
    </row>
    <row r="36" spans="1:11" s="68" customFormat="1" ht="20.25" customHeight="1" thickBot="1">
      <c r="A36" s="137"/>
      <c r="B36" s="138"/>
      <c r="C36" s="138"/>
      <c r="D36" s="139"/>
      <c r="E36" s="140"/>
      <c r="G36" s="141"/>
      <c r="K36" s="67"/>
    </row>
    <row r="37" spans="1:11" s="68" customFormat="1" ht="20.100000000000001" customHeight="1">
      <c r="A37" s="137"/>
      <c r="B37" s="138"/>
      <c r="C37" s="142" t="s">
        <v>467</v>
      </c>
      <c r="D37" s="143">
        <f>SUM(D4+D8+D11)</f>
        <v>0</v>
      </c>
      <c r="E37" s="140"/>
      <c r="G37" s="141"/>
      <c r="K37" s="144"/>
    </row>
    <row r="38" spans="1:11" s="68" customFormat="1" ht="20.100000000000001" customHeight="1">
      <c r="A38" s="137"/>
      <c r="B38" s="138"/>
      <c r="C38" s="145" t="s">
        <v>468</v>
      </c>
      <c r="D38" s="146"/>
      <c r="E38" s="140"/>
      <c r="G38" s="141"/>
      <c r="K38" s="144"/>
    </row>
    <row r="39" spans="1:11" s="68" customFormat="1" ht="20.100000000000001" customHeight="1" thickBot="1">
      <c r="A39" s="137"/>
      <c r="B39" s="138"/>
      <c r="C39" s="147" t="s">
        <v>469</v>
      </c>
      <c r="D39" s="148"/>
      <c r="E39" s="140"/>
      <c r="G39" s="141"/>
      <c r="K39" s="144"/>
    </row>
    <row r="40" spans="1:11" ht="18.95" customHeight="1">
      <c r="D40" s="150"/>
      <c r="E40" s="149"/>
      <c r="G40" s="149"/>
      <c r="K40" s="149"/>
    </row>
    <row r="41" spans="1:11" ht="18.95" customHeight="1">
      <c r="D41" s="151"/>
      <c r="E41" s="149"/>
      <c r="G41" s="149"/>
      <c r="K41" s="149"/>
    </row>
    <row r="42" spans="1:11" ht="18.95" customHeight="1">
      <c r="D42" s="152"/>
      <c r="E42" s="149"/>
      <c r="G42" s="149"/>
      <c r="K42" s="149"/>
    </row>
    <row r="43" spans="1:11" ht="18.95" customHeight="1">
      <c r="E43" s="149"/>
      <c r="G43" s="149"/>
      <c r="K43" s="149"/>
    </row>
    <row r="44" spans="1:11" ht="18.95" customHeight="1">
      <c r="E44" s="149"/>
      <c r="G44" s="149"/>
      <c r="K44" s="149"/>
    </row>
    <row r="45" spans="1:11" ht="18.95" customHeight="1">
      <c r="E45" s="149"/>
      <c r="G45" s="149"/>
      <c r="K45" s="149"/>
    </row>
    <row r="46" spans="1:11" ht="18.95" customHeight="1">
      <c r="E46" s="149"/>
      <c r="G46" s="149"/>
      <c r="K46" s="149"/>
    </row>
    <row r="47" spans="1:11" ht="18.95" customHeight="1">
      <c r="E47" s="149"/>
      <c r="G47" s="149"/>
      <c r="K47" s="149"/>
    </row>
    <row r="48" spans="1:11" ht="18.95" customHeight="1">
      <c r="E48" s="149"/>
      <c r="G48" s="149"/>
      <c r="K48" s="149"/>
    </row>
    <row r="49" spans="5:11" ht="18.95" customHeight="1">
      <c r="E49" s="149"/>
      <c r="G49" s="149"/>
      <c r="K49" s="149"/>
    </row>
    <row r="50" spans="5:11" ht="18.95" customHeight="1">
      <c r="E50" s="149"/>
      <c r="G50" s="149"/>
      <c r="K50" s="149"/>
    </row>
    <row r="51" spans="5:11" ht="18.95" customHeight="1">
      <c r="E51" s="149"/>
      <c r="G51" s="149"/>
      <c r="K51" s="149"/>
    </row>
    <row r="52" spans="5:11" ht="18.95" customHeight="1">
      <c r="E52" s="149"/>
      <c r="G52" s="149"/>
      <c r="K52" s="149"/>
    </row>
    <row r="53" spans="5:11" ht="18.95" customHeight="1">
      <c r="E53" s="149"/>
      <c r="G53" s="149"/>
      <c r="K53" s="149"/>
    </row>
    <row r="54" spans="5:11" ht="18.95" customHeight="1">
      <c r="E54" s="149"/>
      <c r="G54" s="149"/>
      <c r="K54" s="149"/>
    </row>
    <row r="55" spans="5:11" ht="18.95" customHeight="1">
      <c r="E55" s="149"/>
      <c r="G55" s="149"/>
      <c r="K55" s="149"/>
    </row>
    <row r="56" spans="5:11" ht="18.95" customHeight="1"/>
    <row r="57" spans="5:11" ht="24.95" customHeight="1"/>
    <row r="58" spans="5:11" ht="24.95" customHeight="1"/>
    <row r="59" spans="5:11" ht="24.95" customHeight="1"/>
    <row r="60" spans="5:11" ht="24.95" customHeight="1"/>
    <row r="61" spans="5:11" ht="24.95" customHeight="1"/>
    <row r="62" spans="5:11" ht="24.95" customHeight="1"/>
    <row r="63" spans="5:11" ht="24.95" customHeight="1"/>
    <row r="64" spans="5:11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</sheetData>
  <mergeCells count="23">
    <mergeCell ref="K8:M8"/>
    <mergeCell ref="K9:L9"/>
    <mergeCell ref="K10:L10"/>
    <mergeCell ref="B11:B22"/>
    <mergeCell ref="K11:L11"/>
    <mergeCell ref="A28:C28"/>
    <mergeCell ref="A1:F1"/>
    <mergeCell ref="A3:B3"/>
    <mergeCell ref="A4:A23"/>
    <mergeCell ref="B4:B7"/>
    <mergeCell ref="B8:B10"/>
    <mergeCell ref="B23:C23"/>
    <mergeCell ref="A24:C24"/>
    <mergeCell ref="A25:C25"/>
    <mergeCell ref="A26:C26"/>
    <mergeCell ref="A27:C27"/>
    <mergeCell ref="A35:C35"/>
    <mergeCell ref="A29:C29"/>
    <mergeCell ref="A30:C30"/>
    <mergeCell ref="A31:C31"/>
    <mergeCell ref="A32:C32"/>
    <mergeCell ref="A33:C33"/>
    <mergeCell ref="A34:C34"/>
  </mergeCells>
  <phoneticPr fontId="1" type="noConversion"/>
  <printOptions horizontalCentered="1" verticalCentered="1" gridLinesSet="0"/>
  <pageMargins left="0.78740157480314965" right="0.59055118110236227" top="0.43307086614173229" bottom="0.35433070866141736" header="0.31496062992125984" footer="0.31496062992125984"/>
  <pageSetup paperSize="9" scale="75" orientation="landscape" verticalDpi="300" r:id="rId1"/>
  <headerFooter alignWithMargins="0"/>
  <rowBreaks count="1" manualBreakCount="1">
    <brk id="36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29"/>
  <sheetViews>
    <sheetView workbookViewId="0">
      <selection sqref="A1:M1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</row>
    <row r="2" spans="1:20" ht="30" customHeight="1">
      <c r="A2" s="223" t="s">
        <v>1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</row>
    <row r="3" spans="1:20" ht="30" customHeight="1">
      <c r="A3" s="224" t="s">
        <v>2</v>
      </c>
      <c r="B3" s="224" t="s">
        <v>3</v>
      </c>
      <c r="C3" s="224" t="s">
        <v>4</v>
      </c>
      <c r="D3" s="224" t="s">
        <v>5</v>
      </c>
      <c r="E3" s="224" t="s">
        <v>6</v>
      </c>
      <c r="F3" s="224"/>
      <c r="G3" s="224" t="s">
        <v>9</v>
      </c>
      <c r="H3" s="224"/>
      <c r="I3" s="224" t="s">
        <v>10</v>
      </c>
      <c r="J3" s="224"/>
      <c r="K3" s="224" t="s">
        <v>11</v>
      </c>
      <c r="L3" s="224"/>
      <c r="M3" s="224" t="s">
        <v>12</v>
      </c>
      <c r="N3" s="226" t="s">
        <v>13</v>
      </c>
      <c r="O3" s="226" t="s">
        <v>14</v>
      </c>
      <c r="P3" s="226" t="s">
        <v>15</v>
      </c>
      <c r="Q3" s="226" t="s">
        <v>16</v>
      </c>
      <c r="R3" s="226" t="s">
        <v>17</v>
      </c>
      <c r="S3" s="226" t="s">
        <v>18</v>
      </c>
      <c r="T3" s="226" t="s">
        <v>19</v>
      </c>
    </row>
    <row r="4" spans="1:20" ht="30" customHeight="1">
      <c r="A4" s="225"/>
      <c r="B4" s="225"/>
      <c r="C4" s="225"/>
      <c r="D4" s="225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225"/>
      <c r="N4" s="226"/>
      <c r="O4" s="226"/>
      <c r="P4" s="226"/>
      <c r="Q4" s="226"/>
      <c r="R4" s="226"/>
      <c r="S4" s="226"/>
      <c r="T4" s="226"/>
    </row>
    <row r="5" spans="1:20" ht="30" customHeight="1">
      <c r="A5" s="7" t="s">
        <v>51</v>
      </c>
      <c r="B5" s="7" t="s">
        <v>52</v>
      </c>
      <c r="C5" s="7" t="s">
        <v>52</v>
      </c>
      <c r="D5" s="8">
        <v>1</v>
      </c>
      <c r="E5" s="9">
        <f>F6+F12</f>
        <v>0</v>
      </c>
      <c r="F5" s="9">
        <f t="shared" ref="F5:F13" si="0">E5*D5</f>
        <v>0</v>
      </c>
      <c r="G5" s="9">
        <f>H6+H12</f>
        <v>0</v>
      </c>
      <c r="H5" s="9">
        <f t="shared" ref="H5:H13" si="1">G5*D5</f>
        <v>0</v>
      </c>
      <c r="I5" s="9">
        <f>J6+J12</f>
        <v>0</v>
      </c>
      <c r="J5" s="9">
        <f t="shared" ref="J5:J13" si="2">I5*D5</f>
        <v>0</v>
      </c>
      <c r="K5" s="9">
        <f t="shared" ref="K5:K13" si="3">E5+G5+I5</f>
        <v>0</v>
      </c>
      <c r="L5" s="9">
        <f t="shared" ref="L5:L13" si="4">F5+H5+J5</f>
        <v>0</v>
      </c>
      <c r="M5" s="7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 s="2">
        <v>1</v>
      </c>
      <c r="S5" s="1" t="s">
        <v>52</v>
      </c>
      <c r="T5" s="5"/>
    </row>
    <row r="6" spans="1:20" ht="30" customHeight="1">
      <c r="A6" s="7" t="s">
        <v>54</v>
      </c>
      <c r="B6" s="7" t="s">
        <v>52</v>
      </c>
      <c r="C6" s="7" t="s">
        <v>52</v>
      </c>
      <c r="D6" s="8">
        <v>1</v>
      </c>
      <c r="E6" s="9">
        <f>F7+F8+F9+F10+F11</f>
        <v>0</v>
      </c>
      <c r="F6" s="9">
        <f t="shared" si="0"/>
        <v>0</v>
      </c>
      <c r="G6" s="9">
        <f>H7+H8+H9+H10+H11</f>
        <v>0</v>
      </c>
      <c r="H6" s="9">
        <f t="shared" si="1"/>
        <v>0</v>
      </c>
      <c r="I6" s="9">
        <f>J7+J8+J9+J10+J11</f>
        <v>0</v>
      </c>
      <c r="J6" s="9">
        <f t="shared" si="2"/>
        <v>0</v>
      </c>
      <c r="K6" s="9">
        <f t="shared" si="3"/>
        <v>0</v>
      </c>
      <c r="L6" s="9">
        <f t="shared" si="4"/>
        <v>0</v>
      </c>
      <c r="M6" s="7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 s="2">
        <v>2</v>
      </c>
      <c r="S6" s="1" t="s">
        <v>52</v>
      </c>
      <c r="T6" s="5"/>
    </row>
    <row r="7" spans="1:20" ht="30" customHeight="1">
      <c r="A7" s="7" t="s">
        <v>56</v>
      </c>
      <c r="B7" s="7" t="s">
        <v>52</v>
      </c>
      <c r="C7" s="7" t="s">
        <v>52</v>
      </c>
      <c r="D7" s="8">
        <v>1</v>
      </c>
      <c r="E7" s="9">
        <f>공종별내역서!F29</f>
        <v>0</v>
      </c>
      <c r="F7" s="9">
        <f t="shared" si="0"/>
        <v>0</v>
      </c>
      <c r="G7" s="9">
        <f>공종별내역서!H29</f>
        <v>0</v>
      </c>
      <c r="H7" s="9">
        <f t="shared" si="1"/>
        <v>0</v>
      </c>
      <c r="I7" s="9">
        <f>공종별내역서!J29</f>
        <v>0</v>
      </c>
      <c r="J7" s="9">
        <f t="shared" si="2"/>
        <v>0</v>
      </c>
      <c r="K7" s="9">
        <f t="shared" si="3"/>
        <v>0</v>
      </c>
      <c r="L7" s="9">
        <f t="shared" si="4"/>
        <v>0</v>
      </c>
      <c r="M7" s="7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 s="2">
        <v>3</v>
      </c>
      <c r="S7" s="1" t="s">
        <v>52</v>
      </c>
      <c r="T7" s="5"/>
    </row>
    <row r="8" spans="1:20" ht="30" customHeight="1">
      <c r="A8" s="7" t="s">
        <v>137</v>
      </c>
      <c r="B8" s="7" t="s">
        <v>52</v>
      </c>
      <c r="C8" s="7" t="s">
        <v>52</v>
      </c>
      <c r="D8" s="8">
        <v>1</v>
      </c>
      <c r="E8" s="9">
        <f>공종별내역서!F81</f>
        <v>0</v>
      </c>
      <c r="F8" s="9">
        <f t="shared" si="0"/>
        <v>0</v>
      </c>
      <c r="G8" s="9">
        <f>공종별내역서!H81</f>
        <v>0</v>
      </c>
      <c r="H8" s="9">
        <f t="shared" si="1"/>
        <v>0</v>
      </c>
      <c r="I8" s="9">
        <f>공종별내역서!J81</f>
        <v>0</v>
      </c>
      <c r="J8" s="9">
        <f t="shared" si="2"/>
        <v>0</v>
      </c>
      <c r="K8" s="9">
        <f t="shared" si="3"/>
        <v>0</v>
      </c>
      <c r="L8" s="9">
        <f t="shared" si="4"/>
        <v>0</v>
      </c>
      <c r="M8" s="7" t="s">
        <v>52</v>
      </c>
      <c r="N8" s="1" t="s">
        <v>138</v>
      </c>
      <c r="O8" s="1" t="s">
        <v>52</v>
      </c>
      <c r="P8" s="1" t="s">
        <v>55</v>
      </c>
      <c r="Q8" s="1" t="s">
        <v>52</v>
      </c>
      <c r="R8" s="2">
        <v>3</v>
      </c>
      <c r="S8" s="1" t="s">
        <v>52</v>
      </c>
      <c r="T8" s="5"/>
    </row>
    <row r="9" spans="1:20" ht="30" customHeight="1">
      <c r="A9" s="7" t="s">
        <v>229</v>
      </c>
      <c r="B9" s="7" t="s">
        <v>52</v>
      </c>
      <c r="C9" s="7" t="s">
        <v>52</v>
      </c>
      <c r="D9" s="8">
        <v>1</v>
      </c>
      <c r="E9" s="9">
        <f>공종별내역서!F107</f>
        <v>0</v>
      </c>
      <c r="F9" s="9">
        <f t="shared" si="0"/>
        <v>0</v>
      </c>
      <c r="G9" s="9">
        <f>공종별내역서!H107</f>
        <v>0</v>
      </c>
      <c r="H9" s="9">
        <f t="shared" si="1"/>
        <v>0</v>
      </c>
      <c r="I9" s="9">
        <f>공종별내역서!J107</f>
        <v>0</v>
      </c>
      <c r="J9" s="9">
        <f t="shared" si="2"/>
        <v>0</v>
      </c>
      <c r="K9" s="9">
        <f t="shared" si="3"/>
        <v>0</v>
      </c>
      <c r="L9" s="9">
        <f t="shared" si="4"/>
        <v>0</v>
      </c>
      <c r="M9" s="7" t="s">
        <v>52</v>
      </c>
      <c r="N9" s="1" t="s">
        <v>230</v>
      </c>
      <c r="O9" s="1" t="s">
        <v>52</v>
      </c>
      <c r="P9" s="1" t="s">
        <v>55</v>
      </c>
      <c r="Q9" s="1" t="s">
        <v>52</v>
      </c>
      <c r="R9" s="2">
        <v>3</v>
      </c>
      <c r="S9" s="1" t="s">
        <v>52</v>
      </c>
      <c r="T9" s="5"/>
    </row>
    <row r="10" spans="1:20" ht="30" customHeight="1">
      <c r="A10" s="7" t="s">
        <v>255</v>
      </c>
      <c r="B10" s="7" t="s">
        <v>52</v>
      </c>
      <c r="C10" s="7" t="s">
        <v>52</v>
      </c>
      <c r="D10" s="8">
        <v>1</v>
      </c>
      <c r="E10" s="9">
        <f>공종별내역서!F133</f>
        <v>0</v>
      </c>
      <c r="F10" s="9">
        <f t="shared" si="0"/>
        <v>0</v>
      </c>
      <c r="G10" s="9">
        <f>공종별내역서!H133</f>
        <v>0</v>
      </c>
      <c r="H10" s="9">
        <f t="shared" si="1"/>
        <v>0</v>
      </c>
      <c r="I10" s="9">
        <f>공종별내역서!J133</f>
        <v>0</v>
      </c>
      <c r="J10" s="9">
        <f t="shared" si="2"/>
        <v>0</v>
      </c>
      <c r="K10" s="9">
        <f t="shared" si="3"/>
        <v>0</v>
      </c>
      <c r="L10" s="9">
        <f t="shared" si="4"/>
        <v>0</v>
      </c>
      <c r="M10" s="7" t="s">
        <v>52</v>
      </c>
      <c r="N10" s="1" t="s">
        <v>256</v>
      </c>
      <c r="O10" s="1" t="s">
        <v>52</v>
      </c>
      <c r="P10" s="1" t="s">
        <v>55</v>
      </c>
      <c r="Q10" s="1" t="s">
        <v>52</v>
      </c>
      <c r="R10" s="2">
        <v>3</v>
      </c>
      <c r="S10" s="1" t="s">
        <v>52</v>
      </c>
      <c r="T10" s="5"/>
    </row>
    <row r="11" spans="1:20" ht="30" customHeight="1">
      <c r="A11" s="7" t="s">
        <v>275</v>
      </c>
      <c r="B11" s="7" t="s">
        <v>52</v>
      </c>
      <c r="C11" s="7" t="s">
        <v>52</v>
      </c>
      <c r="D11" s="8">
        <v>1</v>
      </c>
      <c r="E11" s="9">
        <f>공종별내역서!F159</f>
        <v>0</v>
      </c>
      <c r="F11" s="9">
        <f t="shared" si="0"/>
        <v>0</v>
      </c>
      <c r="G11" s="9">
        <f>공종별내역서!H159</f>
        <v>0</v>
      </c>
      <c r="H11" s="9">
        <f t="shared" si="1"/>
        <v>0</v>
      </c>
      <c r="I11" s="9">
        <f>공종별내역서!J159</f>
        <v>0</v>
      </c>
      <c r="J11" s="9">
        <f t="shared" si="2"/>
        <v>0</v>
      </c>
      <c r="K11" s="9">
        <f t="shared" si="3"/>
        <v>0</v>
      </c>
      <c r="L11" s="9">
        <f t="shared" si="4"/>
        <v>0</v>
      </c>
      <c r="M11" s="7" t="s">
        <v>52</v>
      </c>
      <c r="N11" s="1" t="s">
        <v>276</v>
      </c>
      <c r="O11" s="1" t="s">
        <v>52</v>
      </c>
      <c r="P11" s="1" t="s">
        <v>55</v>
      </c>
      <c r="Q11" s="1" t="s">
        <v>52</v>
      </c>
      <c r="R11" s="2">
        <v>3</v>
      </c>
      <c r="S11" s="1" t="s">
        <v>52</v>
      </c>
      <c r="T11" s="5"/>
    </row>
    <row r="12" spans="1:20" ht="30" customHeight="1">
      <c r="A12" s="7" t="s">
        <v>342</v>
      </c>
      <c r="B12" s="7" t="s">
        <v>52</v>
      </c>
      <c r="C12" s="7" t="s">
        <v>52</v>
      </c>
      <c r="D12" s="8">
        <v>1</v>
      </c>
      <c r="E12" s="9">
        <f>F13</f>
        <v>0</v>
      </c>
      <c r="F12" s="9">
        <f t="shared" si="0"/>
        <v>0</v>
      </c>
      <c r="G12" s="9">
        <f>H13</f>
        <v>0</v>
      </c>
      <c r="H12" s="9">
        <f t="shared" si="1"/>
        <v>0</v>
      </c>
      <c r="I12" s="9">
        <f>J13</f>
        <v>0</v>
      </c>
      <c r="J12" s="9">
        <f t="shared" si="2"/>
        <v>0</v>
      </c>
      <c r="K12" s="9">
        <f t="shared" si="3"/>
        <v>0</v>
      </c>
      <c r="L12" s="9">
        <f t="shared" si="4"/>
        <v>0</v>
      </c>
      <c r="M12" s="7" t="s">
        <v>52</v>
      </c>
      <c r="N12" s="1" t="s">
        <v>343</v>
      </c>
      <c r="O12" s="1" t="s">
        <v>52</v>
      </c>
      <c r="P12" s="1" t="s">
        <v>53</v>
      </c>
      <c r="Q12" s="1" t="s">
        <v>52</v>
      </c>
      <c r="R12" s="2">
        <v>2</v>
      </c>
      <c r="S12" s="1" t="s">
        <v>52</v>
      </c>
      <c r="T12" s="5"/>
    </row>
    <row r="13" spans="1:20" ht="30" customHeight="1">
      <c r="A13" s="7" t="s">
        <v>344</v>
      </c>
      <c r="B13" s="7" t="s">
        <v>52</v>
      </c>
      <c r="C13" s="7" t="s">
        <v>52</v>
      </c>
      <c r="D13" s="8">
        <v>1</v>
      </c>
      <c r="E13" s="9">
        <f>공종별내역서!F185</f>
        <v>0</v>
      </c>
      <c r="F13" s="9">
        <f t="shared" si="0"/>
        <v>0</v>
      </c>
      <c r="G13" s="9">
        <f>공종별내역서!H185</f>
        <v>0</v>
      </c>
      <c r="H13" s="9">
        <f t="shared" si="1"/>
        <v>0</v>
      </c>
      <c r="I13" s="9">
        <f>공종별내역서!J185</f>
        <v>0</v>
      </c>
      <c r="J13" s="9">
        <f t="shared" si="2"/>
        <v>0</v>
      </c>
      <c r="K13" s="9">
        <f t="shared" si="3"/>
        <v>0</v>
      </c>
      <c r="L13" s="9">
        <f t="shared" si="4"/>
        <v>0</v>
      </c>
      <c r="M13" s="7" t="s">
        <v>52</v>
      </c>
      <c r="N13" s="1" t="s">
        <v>345</v>
      </c>
      <c r="O13" s="1" t="s">
        <v>52</v>
      </c>
      <c r="P13" s="1" t="s">
        <v>343</v>
      </c>
      <c r="Q13" s="1" t="s">
        <v>52</v>
      </c>
      <c r="R13" s="2">
        <v>3</v>
      </c>
      <c r="S13" s="1" t="s">
        <v>52</v>
      </c>
      <c r="T13" s="5"/>
    </row>
    <row r="14" spans="1:20" ht="30" customHeight="1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T14" s="4"/>
    </row>
    <row r="15" spans="1:20" ht="30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T15" s="4"/>
    </row>
    <row r="16" spans="1:20" ht="30" customHeight="1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T16" s="4"/>
    </row>
    <row r="17" spans="1:20" ht="30" customHeight="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T17" s="4"/>
    </row>
    <row r="18" spans="1:20" ht="30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T18" s="4"/>
    </row>
    <row r="19" spans="1:20" ht="30" customHeight="1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T19" s="4"/>
    </row>
    <row r="20" spans="1:20" ht="30" customHeight="1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T20" s="4"/>
    </row>
    <row r="21" spans="1:20" ht="30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T21" s="4"/>
    </row>
    <row r="22" spans="1:20" ht="30" customHeight="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T22" s="4"/>
    </row>
    <row r="23" spans="1:20" ht="30" customHeigh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T23" s="4"/>
    </row>
    <row r="24" spans="1:20" ht="30" customHeigh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T24" s="4"/>
    </row>
    <row r="25" spans="1:20" ht="30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T25" s="4"/>
    </row>
    <row r="26" spans="1:20" ht="30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T26" s="4"/>
    </row>
    <row r="27" spans="1:20" ht="30" customHeight="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T27" s="4"/>
    </row>
    <row r="28" spans="1:20" ht="30" customHeigh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T28" s="4"/>
    </row>
    <row r="29" spans="1:20" ht="30" customHeight="1">
      <c r="A29" s="7" t="s">
        <v>135</v>
      </c>
      <c r="B29" s="8"/>
      <c r="C29" s="8"/>
      <c r="D29" s="8"/>
      <c r="E29" s="8"/>
      <c r="F29" s="9">
        <f>F5</f>
        <v>0</v>
      </c>
      <c r="G29" s="8"/>
      <c r="H29" s="9">
        <f>H5</f>
        <v>0</v>
      </c>
      <c r="I29" s="8"/>
      <c r="J29" s="9">
        <f>J5</f>
        <v>0</v>
      </c>
      <c r="K29" s="8"/>
      <c r="L29" s="9">
        <f>L5</f>
        <v>0</v>
      </c>
      <c r="M29" s="8"/>
      <c r="T29" s="4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V185"/>
  <sheetViews>
    <sheetView workbookViewId="0">
      <selection activeCell="E5" sqref="E5:M185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223" t="s">
        <v>1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</row>
    <row r="2" spans="1:48" ht="30" customHeight="1">
      <c r="A2" s="224" t="s">
        <v>2</v>
      </c>
      <c r="B2" s="224" t="s">
        <v>3</v>
      </c>
      <c r="C2" s="224" t="s">
        <v>4</v>
      </c>
      <c r="D2" s="224" t="s">
        <v>5</v>
      </c>
      <c r="E2" s="224" t="s">
        <v>6</v>
      </c>
      <c r="F2" s="224"/>
      <c r="G2" s="224" t="s">
        <v>9</v>
      </c>
      <c r="H2" s="224"/>
      <c r="I2" s="224" t="s">
        <v>10</v>
      </c>
      <c r="J2" s="224"/>
      <c r="K2" s="224" t="s">
        <v>11</v>
      </c>
      <c r="L2" s="224"/>
      <c r="M2" s="224" t="s">
        <v>12</v>
      </c>
      <c r="N2" s="226" t="s">
        <v>20</v>
      </c>
      <c r="O2" s="226" t="s">
        <v>14</v>
      </c>
      <c r="P2" s="226" t="s">
        <v>21</v>
      </c>
      <c r="Q2" s="226" t="s">
        <v>13</v>
      </c>
      <c r="R2" s="226" t="s">
        <v>22</v>
      </c>
      <c r="S2" s="226" t="s">
        <v>23</v>
      </c>
      <c r="T2" s="226" t="s">
        <v>24</v>
      </c>
      <c r="U2" s="226" t="s">
        <v>25</v>
      </c>
      <c r="V2" s="226" t="s">
        <v>26</v>
      </c>
      <c r="W2" s="226" t="s">
        <v>27</v>
      </c>
      <c r="X2" s="226" t="s">
        <v>28</v>
      </c>
      <c r="Y2" s="226" t="s">
        <v>29</v>
      </c>
      <c r="Z2" s="226" t="s">
        <v>30</v>
      </c>
      <c r="AA2" s="226" t="s">
        <v>31</v>
      </c>
      <c r="AB2" s="226" t="s">
        <v>32</v>
      </c>
      <c r="AC2" s="226" t="s">
        <v>33</v>
      </c>
      <c r="AD2" s="226" t="s">
        <v>34</v>
      </c>
      <c r="AE2" s="226" t="s">
        <v>35</v>
      </c>
      <c r="AF2" s="226" t="s">
        <v>36</v>
      </c>
      <c r="AG2" s="226" t="s">
        <v>37</v>
      </c>
      <c r="AH2" s="226" t="s">
        <v>38</v>
      </c>
      <c r="AI2" s="226" t="s">
        <v>39</v>
      </c>
      <c r="AJ2" s="226" t="s">
        <v>40</v>
      </c>
      <c r="AK2" s="226" t="s">
        <v>41</v>
      </c>
      <c r="AL2" s="226" t="s">
        <v>42</v>
      </c>
      <c r="AM2" s="226" t="s">
        <v>43</v>
      </c>
      <c r="AN2" s="226" t="s">
        <v>44</v>
      </c>
      <c r="AO2" s="226" t="s">
        <v>45</v>
      </c>
      <c r="AP2" s="226" t="s">
        <v>46</v>
      </c>
      <c r="AQ2" s="226" t="s">
        <v>47</v>
      </c>
      <c r="AR2" s="226" t="s">
        <v>48</v>
      </c>
      <c r="AS2" s="226" t="s">
        <v>16</v>
      </c>
      <c r="AT2" s="226" t="s">
        <v>17</v>
      </c>
      <c r="AU2" s="226" t="s">
        <v>49</v>
      </c>
      <c r="AV2" s="226" t="s">
        <v>50</v>
      </c>
    </row>
    <row r="3" spans="1:48" ht="30" customHeight="1">
      <c r="A3" s="224"/>
      <c r="B3" s="224"/>
      <c r="C3" s="224"/>
      <c r="D3" s="224"/>
      <c r="E3" s="3" t="s">
        <v>7</v>
      </c>
      <c r="F3" s="3" t="s">
        <v>8</v>
      </c>
      <c r="G3" s="3" t="s">
        <v>7</v>
      </c>
      <c r="H3" s="3" t="s">
        <v>8</v>
      </c>
      <c r="I3" s="3" t="s">
        <v>7</v>
      </c>
      <c r="J3" s="3" t="s">
        <v>8</v>
      </c>
      <c r="K3" s="3" t="s">
        <v>7</v>
      </c>
      <c r="L3" s="3" t="s">
        <v>8</v>
      </c>
      <c r="M3" s="224"/>
      <c r="N3" s="226"/>
      <c r="O3" s="226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  <c r="AA3" s="226"/>
      <c r="AB3" s="226"/>
      <c r="AC3" s="226"/>
      <c r="AD3" s="226"/>
      <c r="AE3" s="226"/>
      <c r="AF3" s="226"/>
      <c r="AG3" s="226"/>
      <c r="AH3" s="226"/>
      <c r="AI3" s="226"/>
      <c r="AJ3" s="226"/>
      <c r="AK3" s="226"/>
      <c r="AL3" s="226"/>
      <c r="AM3" s="226"/>
      <c r="AN3" s="226"/>
      <c r="AO3" s="226"/>
      <c r="AP3" s="226"/>
      <c r="AQ3" s="226"/>
      <c r="AR3" s="226"/>
      <c r="AS3" s="226"/>
      <c r="AT3" s="226"/>
      <c r="AU3" s="226"/>
      <c r="AV3" s="226"/>
    </row>
    <row r="4" spans="1:48" ht="30" customHeight="1">
      <c r="A4" s="7" t="s">
        <v>56</v>
      </c>
      <c r="B4" s="7" t="s">
        <v>52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"/>
      <c r="O4" s="2"/>
      <c r="P4" s="2"/>
      <c r="Q4" s="1" t="s">
        <v>57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spans="1:48" ht="30" customHeight="1">
      <c r="A5" s="7" t="s">
        <v>58</v>
      </c>
      <c r="B5" s="7" t="s">
        <v>59</v>
      </c>
      <c r="C5" s="7" t="s">
        <v>60</v>
      </c>
      <c r="D5" s="8">
        <v>10</v>
      </c>
      <c r="E5" s="10"/>
      <c r="F5" s="10"/>
      <c r="G5" s="10"/>
      <c r="H5" s="10"/>
      <c r="I5" s="10"/>
      <c r="J5" s="10"/>
      <c r="K5" s="10"/>
      <c r="L5" s="10"/>
      <c r="M5" s="7"/>
      <c r="N5" s="1" t="s">
        <v>61</v>
      </c>
      <c r="O5" s="1" t="s">
        <v>52</v>
      </c>
      <c r="P5" s="1" t="s">
        <v>52</v>
      </c>
      <c r="Q5" s="1" t="s">
        <v>57</v>
      </c>
      <c r="R5" s="1" t="s">
        <v>62</v>
      </c>
      <c r="S5" s="1" t="s">
        <v>63</v>
      </c>
      <c r="T5" s="1" t="s">
        <v>63</v>
      </c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1" t="s">
        <v>52</v>
      </c>
      <c r="AS5" s="1" t="s">
        <v>52</v>
      </c>
      <c r="AT5" s="2"/>
      <c r="AU5" s="1" t="s">
        <v>64</v>
      </c>
      <c r="AV5" s="2">
        <v>74</v>
      </c>
    </row>
    <row r="6" spans="1:48" ht="30" customHeight="1">
      <c r="A6" s="7" t="s">
        <v>58</v>
      </c>
      <c r="B6" s="7" t="s">
        <v>65</v>
      </c>
      <c r="C6" s="7" t="s">
        <v>60</v>
      </c>
      <c r="D6" s="8">
        <v>108</v>
      </c>
      <c r="E6" s="10"/>
      <c r="F6" s="10"/>
      <c r="G6" s="10"/>
      <c r="H6" s="10"/>
      <c r="I6" s="10"/>
      <c r="J6" s="10"/>
      <c r="K6" s="10"/>
      <c r="L6" s="10"/>
      <c r="M6" s="7"/>
      <c r="N6" s="1" t="s">
        <v>66</v>
      </c>
      <c r="O6" s="1" t="s">
        <v>52</v>
      </c>
      <c r="P6" s="1" t="s">
        <v>52</v>
      </c>
      <c r="Q6" s="1" t="s">
        <v>57</v>
      </c>
      <c r="R6" s="1" t="s">
        <v>62</v>
      </c>
      <c r="S6" s="1" t="s">
        <v>63</v>
      </c>
      <c r="T6" s="1" t="s">
        <v>63</v>
      </c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1" t="s">
        <v>52</v>
      </c>
      <c r="AS6" s="1" t="s">
        <v>52</v>
      </c>
      <c r="AT6" s="2"/>
      <c r="AU6" s="1" t="s">
        <v>67</v>
      </c>
      <c r="AV6" s="2">
        <v>75</v>
      </c>
    </row>
    <row r="7" spans="1:48" ht="30" customHeight="1">
      <c r="A7" s="7" t="s">
        <v>58</v>
      </c>
      <c r="B7" s="7" t="s">
        <v>68</v>
      </c>
      <c r="C7" s="7" t="s">
        <v>60</v>
      </c>
      <c r="D7" s="8">
        <v>28</v>
      </c>
      <c r="E7" s="10"/>
      <c r="F7" s="10"/>
      <c r="G7" s="10"/>
      <c r="H7" s="10"/>
      <c r="I7" s="10"/>
      <c r="J7" s="10"/>
      <c r="K7" s="10"/>
      <c r="L7" s="10"/>
      <c r="M7" s="7"/>
      <c r="N7" s="1" t="s">
        <v>69</v>
      </c>
      <c r="O7" s="1" t="s">
        <v>52</v>
      </c>
      <c r="P7" s="1" t="s">
        <v>52</v>
      </c>
      <c r="Q7" s="1" t="s">
        <v>57</v>
      </c>
      <c r="R7" s="1" t="s">
        <v>62</v>
      </c>
      <c r="S7" s="1" t="s">
        <v>63</v>
      </c>
      <c r="T7" s="1" t="s">
        <v>63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1" t="s">
        <v>52</v>
      </c>
      <c r="AS7" s="1" t="s">
        <v>52</v>
      </c>
      <c r="AT7" s="2"/>
      <c r="AU7" s="1" t="s">
        <v>70</v>
      </c>
      <c r="AV7" s="2">
        <v>76</v>
      </c>
    </row>
    <row r="8" spans="1:48" ht="30" customHeight="1">
      <c r="A8" s="7" t="s">
        <v>71</v>
      </c>
      <c r="B8" s="7" t="s">
        <v>72</v>
      </c>
      <c r="C8" s="7" t="s">
        <v>60</v>
      </c>
      <c r="D8" s="8">
        <v>18</v>
      </c>
      <c r="E8" s="10"/>
      <c r="F8" s="10"/>
      <c r="G8" s="10"/>
      <c r="H8" s="10"/>
      <c r="I8" s="10"/>
      <c r="J8" s="10"/>
      <c r="K8" s="10"/>
      <c r="L8" s="10"/>
      <c r="M8" s="7"/>
      <c r="N8" s="1" t="s">
        <v>73</v>
      </c>
      <c r="O8" s="1" t="s">
        <v>52</v>
      </c>
      <c r="P8" s="1" t="s">
        <v>52</v>
      </c>
      <c r="Q8" s="1" t="s">
        <v>57</v>
      </c>
      <c r="R8" s="1" t="s">
        <v>62</v>
      </c>
      <c r="S8" s="1" t="s">
        <v>63</v>
      </c>
      <c r="T8" s="1" t="s">
        <v>63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1" t="s">
        <v>52</v>
      </c>
      <c r="AS8" s="1" t="s">
        <v>52</v>
      </c>
      <c r="AT8" s="2"/>
      <c r="AU8" s="1" t="s">
        <v>74</v>
      </c>
      <c r="AV8" s="2">
        <v>77</v>
      </c>
    </row>
    <row r="9" spans="1:48" ht="30" customHeight="1">
      <c r="A9" s="7" t="s">
        <v>71</v>
      </c>
      <c r="B9" s="7" t="s">
        <v>75</v>
      </c>
      <c r="C9" s="7" t="s">
        <v>60</v>
      </c>
      <c r="D9" s="8">
        <v>27</v>
      </c>
      <c r="E9" s="10"/>
      <c r="F9" s="10"/>
      <c r="G9" s="10"/>
      <c r="H9" s="10"/>
      <c r="I9" s="10"/>
      <c r="J9" s="10"/>
      <c r="K9" s="10"/>
      <c r="L9" s="10"/>
      <c r="M9" s="7"/>
      <c r="N9" s="1" t="s">
        <v>76</v>
      </c>
      <c r="O9" s="1" t="s">
        <v>52</v>
      </c>
      <c r="P9" s="1" t="s">
        <v>52</v>
      </c>
      <c r="Q9" s="1" t="s">
        <v>57</v>
      </c>
      <c r="R9" s="1" t="s">
        <v>62</v>
      </c>
      <c r="S9" s="1" t="s">
        <v>63</v>
      </c>
      <c r="T9" s="1" t="s">
        <v>63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1" t="s">
        <v>52</v>
      </c>
      <c r="AS9" s="1" t="s">
        <v>52</v>
      </c>
      <c r="AT9" s="2"/>
      <c r="AU9" s="1" t="s">
        <v>77</v>
      </c>
      <c r="AV9" s="2">
        <v>78</v>
      </c>
    </row>
    <row r="10" spans="1:48" ht="30" customHeight="1">
      <c r="A10" s="7" t="s">
        <v>78</v>
      </c>
      <c r="B10" s="7" t="s">
        <v>79</v>
      </c>
      <c r="C10" s="7" t="s">
        <v>80</v>
      </c>
      <c r="D10" s="8">
        <v>5</v>
      </c>
      <c r="E10" s="10"/>
      <c r="F10" s="10"/>
      <c r="G10" s="10"/>
      <c r="H10" s="10"/>
      <c r="I10" s="10"/>
      <c r="J10" s="10"/>
      <c r="K10" s="10"/>
      <c r="L10" s="10"/>
      <c r="M10" s="7"/>
      <c r="N10" s="1" t="s">
        <v>81</v>
      </c>
      <c r="O10" s="1" t="s">
        <v>52</v>
      </c>
      <c r="P10" s="1" t="s">
        <v>52</v>
      </c>
      <c r="Q10" s="1" t="s">
        <v>57</v>
      </c>
      <c r="R10" s="1" t="s">
        <v>63</v>
      </c>
      <c r="S10" s="1" t="s">
        <v>63</v>
      </c>
      <c r="T10" s="1" t="s">
        <v>62</v>
      </c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1" t="s">
        <v>52</v>
      </c>
      <c r="AS10" s="1" t="s">
        <v>52</v>
      </c>
      <c r="AT10" s="2"/>
      <c r="AU10" s="1" t="s">
        <v>82</v>
      </c>
      <c r="AV10" s="2">
        <v>80</v>
      </c>
    </row>
    <row r="11" spans="1:48" ht="30" customHeight="1">
      <c r="A11" s="7" t="s">
        <v>83</v>
      </c>
      <c r="B11" s="7" t="s">
        <v>84</v>
      </c>
      <c r="C11" s="7" t="s">
        <v>85</v>
      </c>
      <c r="D11" s="8">
        <v>5</v>
      </c>
      <c r="E11" s="10"/>
      <c r="F11" s="10"/>
      <c r="G11" s="10"/>
      <c r="H11" s="10"/>
      <c r="I11" s="10"/>
      <c r="J11" s="10"/>
      <c r="K11" s="10"/>
      <c r="L11" s="10"/>
      <c r="M11" s="7"/>
      <c r="N11" s="1" t="s">
        <v>86</v>
      </c>
      <c r="O11" s="1" t="s">
        <v>52</v>
      </c>
      <c r="P11" s="1" t="s">
        <v>52</v>
      </c>
      <c r="Q11" s="1" t="s">
        <v>57</v>
      </c>
      <c r="R11" s="1" t="s">
        <v>62</v>
      </c>
      <c r="S11" s="1" t="s">
        <v>63</v>
      </c>
      <c r="T11" s="1" t="s">
        <v>63</v>
      </c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1" t="s">
        <v>52</v>
      </c>
      <c r="AS11" s="1" t="s">
        <v>52</v>
      </c>
      <c r="AT11" s="2"/>
      <c r="AU11" s="1" t="s">
        <v>87</v>
      </c>
      <c r="AV11" s="2">
        <v>79</v>
      </c>
    </row>
    <row r="12" spans="1:48" ht="30" customHeight="1">
      <c r="A12" s="7" t="s">
        <v>88</v>
      </c>
      <c r="B12" s="7" t="s">
        <v>89</v>
      </c>
      <c r="C12" s="7" t="s">
        <v>60</v>
      </c>
      <c r="D12" s="8">
        <v>16</v>
      </c>
      <c r="E12" s="10"/>
      <c r="F12" s="10"/>
      <c r="G12" s="10"/>
      <c r="H12" s="10"/>
      <c r="I12" s="10"/>
      <c r="J12" s="10"/>
      <c r="K12" s="10"/>
      <c r="L12" s="10"/>
      <c r="M12" s="7"/>
      <c r="N12" s="1" t="s">
        <v>90</v>
      </c>
      <c r="O12" s="1" t="s">
        <v>52</v>
      </c>
      <c r="P12" s="1" t="s">
        <v>52</v>
      </c>
      <c r="Q12" s="1" t="s">
        <v>57</v>
      </c>
      <c r="R12" s="1" t="s">
        <v>62</v>
      </c>
      <c r="S12" s="1" t="s">
        <v>63</v>
      </c>
      <c r="T12" s="1" t="s">
        <v>63</v>
      </c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1" t="s">
        <v>52</v>
      </c>
      <c r="AS12" s="1" t="s">
        <v>52</v>
      </c>
      <c r="AT12" s="2"/>
      <c r="AU12" s="1" t="s">
        <v>91</v>
      </c>
      <c r="AV12" s="2">
        <v>81</v>
      </c>
    </row>
    <row r="13" spans="1:48" ht="30" customHeight="1">
      <c r="A13" s="7" t="s">
        <v>92</v>
      </c>
      <c r="B13" s="7" t="s">
        <v>93</v>
      </c>
      <c r="C13" s="7" t="s">
        <v>60</v>
      </c>
      <c r="D13" s="8">
        <v>10</v>
      </c>
      <c r="E13" s="10"/>
      <c r="F13" s="10"/>
      <c r="G13" s="10"/>
      <c r="H13" s="10"/>
      <c r="I13" s="10"/>
      <c r="J13" s="10"/>
      <c r="K13" s="10"/>
      <c r="L13" s="10"/>
      <c r="M13" s="7"/>
      <c r="N13" s="1" t="s">
        <v>94</v>
      </c>
      <c r="O13" s="1" t="s">
        <v>52</v>
      </c>
      <c r="P13" s="1" t="s">
        <v>52</v>
      </c>
      <c r="Q13" s="1" t="s">
        <v>57</v>
      </c>
      <c r="R13" s="1" t="s">
        <v>62</v>
      </c>
      <c r="S13" s="1" t="s">
        <v>63</v>
      </c>
      <c r="T13" s="1" t="s">
        <v>63</v>
      </c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1" t="s">
        <v>52</v>
      </c>
      <c r="AS13" s="1" t="s">
        <v>52</v>
      </c>
      <c r="AT13" s="2"/>
      <c r="AU13" s="1" t="s">
        <v>95</v>
      </c>
      <c r="AV13" s="2">
        <v>82</v>
      </c>
    </row>
    <row r="14" spans="1:48" ht="30" customHeight="1">
      <c r="A14" s="7" t="s">
        <v>96</v>
      </c>
      <c r="B14" s="7" t="s">
        <v>97</v>
      </c>
      <c r="C14" s="7" t="s">
        <v>80</v>
      </c>
      <c r="D14" s="8">
        <v>1</v>
      </c>
      <c r="E14" s="10"/>
      <c r="F14" s="10"/>
      <c r="G14" s="10"/>
      <c r="H14" s="10"/>
      <c r="I14" s="10"/>
      <c r="J14" s="10"/>
      <c r="K14" s="10"/>
      <c r="L14" s="10"/>
      <c r="M14" s="7"/>
      <c r="N14" s="1" t="s">
        <v>98</v>
      </c>
      <c r="O14" s="1" t="s">
        <v>52</v>
      </c>
      <c r="P14" s="1" t="s">
        <v>52</v>
      </c>
      <c r="Q14" s="1" t="s">
        <v>57</v>
      </c>
      <c r="R14" s="1" t="s">
        <v>62</v>
      </c>
      <c r="S14" s="1" t="s">
        <v>63</v>
      </c>
      <c r="T14" s="1" t="s">
        <v>63</v>
      </c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1" t="s">
        <v>52</v>
      </c>
      <c r="AS14" s="1" t="s">
        <v>52</v>
      </c>
      <c r="AT14" s="2"/>
      <c r="AU14" s="1" t="s">
        <v>99</v>
      </c>
      <c r="AV14" s="2">
        <v>83</v>
      </c>
    </row>
    <row r="15" spans="1:48" ht="30" customHeight="1">
      <c r="A15" s="7" t="s">
        <v>96</v>
      </c>
      <c r="B15" s="7" t="s">
        <v>100</v>
      </c>
      <c r="C15" s="7" t="s">
        <v>80</v>
      </c>
      <c r="D15" s="8">
        <v>2</v>
      </c>
      <c r="E15" s="10"/>
      <c r="F15" s="10"/>
      <c r="G15" s="10"/>
      <c r="H15" s="10"/>
      <c r="I15" s="10"/>
      <c r="J15" s="10"/>
      <c r="K15" s="10"/>
      <c r="L15" s="10"/>
      <c r="M15" s="7"/>
      <c r="N15" s="1" t="s">
        <v>101</v>
      </c>
      <c r="O15" s="1" t="s">
        <v>52</v>
      </c>
      <c r="P15" s="1" t="s">
        <v>52</v>
      </c>
      <c r="Q15" s="1" t="s">
        <v>57</v>
      </c>
      <c r="R15" s="1" t="s">
        <v>62</v>
      </c>
      <c r="S15" s="1" t="s">
        <v>63</v>
      </c>
      <c r="T15" s="1" t="s">
        <v>63</v>
      </c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1" t="s">
        <v>52</v>
      </c>
      <c r="AS15" s="1" t="s">
        <v>52</v>
      </c>
      <c r="AT15" s="2"/>
      <c r="AU15" s="1" t="s">
        <v>102</v>
      </c>
      <c r="AV15" s="2">
        <v>84</v>
      </c>
    </row>
    <row r="16" spans="1:48" ht="30" customHeight="1">
      <c r="A16" s="7" t="s">
        <v>103</v>
      </c>
      <c r="B16" s="7" t="s">
        <v>104</v>
      </c>
      <c r="C16" s="7" t="s">
        <v>60</v>
      </c>
      <c r="D16" s="8">
        <v>16</v>
      </c>
      <c r="E16" s="10"/>
      <c r="F16" s="10"/>
      <c r="G16" s="10"/>
      <c r="H16" s="10"/>
      <c r="I16" s="10"/>
      <c r="J16" s="10"/>
      <c r="K16" s="10"/>
      <c r="L16" s="10"/>
      <c r="M16" s="7"/>
      <c r="N16" s="1" t="s">
        <v>105</v>
      </c>
      <c r="O16" s="1" t="s">
        <v>52</v>
      </c>
      <c r="P16" s="1" t="s">
        <v>52</v>
      </c>
      <c r="Q16" s="1" t="s">
        <v>57</v>
      </c>
      <c r="R16" s="1" t="s">
        <v>62</v>
      </c>
      <c r="S16" s="1" t="s">
        <v>63</v>
      </c>
      <c r="T16" s="1" t="s">
        <v>63</v>
      </c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1" t="s">
        <v>52</v>
      </c>
      <c r="AS16" s="1" t="s">
        <v>52</v>
      </c>
      <c r="AT16" s="2"/>
      <c r="AU16" s="1" t="s">
        <v>106</v>
      </c>
      <c r="AV16" s="2">
        <v>85</v>
      </c>
    </row>
    <row r="17" spans="1:48" ht="30" customHeight="1">
      <c r="A17" s="7" t="s">
        <v>107</v>
      </c>
      <c r="B17" s="7" t="s">
        <v>108</v>
      </c>
      <c r="C17" s="7" t="s">
        <v>80</v>
      </c>
      <c r="D17" s="8">
        <v>1</v>
      </c>
      <c r="E17" s="10"/>
      <c r="F17" s="10"/>
      <c r="G17" s="10"/>
      <c r="H17" s="10"/>
      <c r="I17" s="10"/>
      <c r="J17" s="10"/>
      <c r="K17" s="10"/>
      <c r="L17" s="10"/>
      <c r="M17" s="7"/>
      <c r="N17" s="1" t="s">
        <v>109</v>
      </c>
      <c r="O17" s="1" t="s">
        <v>52</v>
      </c>
      <c r="P17" s="1" t="s">
        <v>52</v>
      </c>
      <c r="Q17" s="1" t="s">
        <v>57</v>
      </c>
      <c r="R17" s="1" t="s">
        <v>62</v>
      </c>
      <c r="S17" s="1" t="s">
        <v>63</v>
      </c>
      <c r="T17" s="1" t="s">
        <v>63</v>
      </c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1" t="s">
        <v>52</v>
      </c>
      <c r="AS17" s="1" t="s">
        <v>52</v>
      </c>
      <c r="AT17" s="2"/>
      <c r="AU17" s="1" t="s">
        <v>110</v>
      </c>
      <c r="AV17" s="2">
        <v>92</v>
      </c>
    </row>
    <row r="18" spans="1:48" ht="30" customHeight="1">
      <c r="A18" s="7" t="s">
        <v>111</v>
      </c>
      <c r="B18" s="7" t="s">
        <v>112</v>
      </c>
      <c r="C18" s="7" t="s">
        <v>113</v>
      </c>
      <c r="D18" s="8">
        <v>1</v>
      </c>
      <c r="E18" s="10"/>
      <c r="F18" s="10"/>
      <c r="G18" s="10"/>
      <c r="H18" s="10"/>
      <c r="I18" s="10"/>
      <c r="J18" s="10"/>
      <c r="K18" s="10"/>
      <c r="L18" s="10"/>
      <c r="M18" s="7"/>
      <c r="N18" s="1" t="s">
        <v>114</v>
      </c>
      <c r="O18" s="1" t="s">
        <v>52</v>
      </c>
      <c r="P18" s="1" t="s">
        <v>52</v>
      </c>
      <c r="Q18" s="1" t="s">
        <v>57</v>
      </c>
      <c r="R18" s="1" t="s">
        <v>62</v>
      </c>
      <c r="S18" s="1" t="s">
        <v>63</v>
      </c>
      <c r="T18" s="1" t="s">
        <v>63</v>
      </c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1" t="s">
        <v>52</v>
      </c>
      <c r="AS18" s="1" t="s">
        <v>52</v>
      </c>
      <c r="AT18" s="2"/>
      <c r="AU18" s="1" t="s">
        <v>115</v>
      </c>
      <c r="AV18" s="2">
        <v>86</v>
      </c>
    </row>
    <row r="19" spans="1:48" ht="30" customHeight="1">
      <c r="A19" s="7" t="s">
        <v>111</v>
      </c>
      <c r="B19" s="7" t="s">
        <v>116</v>
      </c>
      <c r="C19" s="7" t="s">
        <v>113</v>
      </c>
      <c r="D19" s="8">
        <v>1</v>
      </c>
      <c r="E19" s="10"/>
      <c r="F19" s="10"/>
      <c r="G19" s="10"/>
      <c r="H19" s="10"/>
      <c r="I19" s="10"/>
      <c r="J19" s="10"/>
      <c r="K19" s="10"/>
      <c r="L19" s="10"/>
      <c r="M19" s="7"/>
      <c r="N19" s="1" t="s">
        <v>117</v>
      </c>
      <c r="O19" s="1" t="s">
        <v>52</v>
      </c>
      <c r="P19" s="1" t="s">
        <v>52</v>
      </c>
      <c r="Q19" s="1" t="s">
        <v>57</v>
      </c>
      <c r="R19" s="1" t="s">
        <v>62</v>
      </c>
      <c r="S19" s="1" t="s">
        <v>63</v>
      </c>
      <c r="T19" s="1" t="s">
        <v>63</v>
      </c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1" t="s">
        <v>52</v>
      </c>
      <c r="AS19" s="1" t="s">
        <v>52</v>
      </c>
      <c r="AT19" s="2"/>
      <c r="AU19" s="1" t="s">
        <v>118</v>
      </c>
      <c r="AV19" s="2">
        <v>87</v>
      </c>
    </row>
    <row r="20" spans="1:48" ht="30" customHeight="1">
      <c r="A20" s="7" t="s">
        <v>119</v>
      </c>
      <c r="B20" s="7" t="s">
        <v>52</v>
      </c>
      <c r="C20" s="7" t="s">
        <v>120</v>
      </c>
      <c r="D20" s="8">
        <v>9.6</v>
      </c>
      <c r="E20" s="10"/>
      <c r="F20" s="10"/>
      <c r="G20" s="10"/>
      <c r="H20" s="10"/>
      <c r="I20" s="10"/>
      <c r="J20" s="10"/>
      <c r="K20" s="10"/>
      <c r="L20" s="10"/>
      <c r="M20" s="7"/>
      <c r="N20" s="1" t="s">
        <v>121</v>
      </c>
      <c r="O20" s="1" t="s">
        <v>52</v>
      </c>
      <c r="P20" s="1" t="s">
        <v>52</v>
      </c>
      <c r="Q20" s="1" t="s">
        <v>57</v>
      </c>
      <c r="R20" s="1" t="s">
        <v>62</v>
      </c>
      <c r="S20" s="1" t="s">
        <v>63</v>
      </c>
      <c r="T20" s="1" t="s">
        <v>63</v>
      </c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1" t="s">
        <v>52</v>
      </c>
      <c r="AS20" s="1" t="s">
        <v>52</v>
      </c>
      <c r="AT20" s="2"/>
      <c r="AU20" s="1" t="s">
        <v>122</v>
      </c>
      <c r="AV20" s="2">
        <v>88</v>
      </c>
    </row>
    <row r="21" spans="1:48" ht="30" customHeight="1">
      <c r="A21" s="7" t="s">
        <v>123</v>
      </c>
      <c r="B21" s="7" t="s">
        <v>124</v>
      </c>
      <c r="C21" s="7" t="s">
        <v>120</v>
      </c>
      <c r="D21" s="8">
        <v>9.6</v>
      </c>
      <c r="E21" s="10"/>
      <c r="F21" s="10"/>
      <c r="G21" s="10"/>
      <c r="H21" s="10"/>
      <c r="I21" s="10"/>
      <c r="J21" s="10"/>
      <c r="K21" s="10"/>
      <c r="L21" s="10"/>
      <c r="M21" s="7"/>
      <c r="N21" s="1" t="s">
        <v>125</v>
      </c>
      <c r="O21" s="1" t="s">
        <v>52</v>
      </c>
      <c r="P21" s="1" t="s">
        <v>52</v>
      </c>
      <c r="Q21" s="1" t="s">
        <v>57</v>
      </c>
      <c r="R21" s="1" t="s">
        <v>62</v>
      </c>
      <c r="S21" s="1" t="s">
        <v>63</v>
      </c>
      <c r="T21" s="1" t="s">
        <v>63</v>
      </c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1" t="s">
        <v>52</v>
      </c>
      <c r="AS21" s="1" t="s">
        <v>52</v>
      </c>
      <c r="AT21" s="2"/>
      <c r="AU21" s="1" t="s">
        <v>126</v>
      </c>
      <c r="AV21" s="2">
        <v>89</v>
      </c>
    </row>
    <row r="22" spans="1:48" ht="30" customHeight="1">
      <c r="A22" s="7" t="s">
        <v>127</v>
      </c>
      <c r="B22" s="7" t="s">
        <v>128</v>
      </c>
      <c r="C22" s="7" t="s">
        <v>129</v>
      </c>
      <c r="D22" s="8">
        <v>2</v>
      </c>
      <c r="E22" s="10"/>
      <c r="F22" s="10"/>
      <c r="G22" s="10"/>
      <c r="H22" s="10"/>
      <c r="I22" s="10"/>
      <c r="J22" s="10"/>
      <c r="K22" s="10"/>
      <c r="L22" s="10"/>
      <c r="M22" s="7"/>
      <c r="N22" s="1" t="s">
        <v>130</v>
      </c>
      <c r="O22" s="1" t="s">
        <v>52</v>
      </c>
      <c r="P22" s="1" t="s">
        <v>52</v>
      </c>
      <c r="Q22" s="1" t="s">
        <v>57</v>
      </c>
      <c r="R22" s="1" t="s">
        <v>62</v>
      </c>
      <c r="S22" s="1" t="s">
        <v>63</v>
      </c>
      <c r="T22" s="1" t="s">
        <v>63</v>
      </c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1" t="s">
        <v>52</v>
      </c>
      <c r="AS22" s="1" t="s">
        <v>52</v>
      </c>
      <c r="AT22" s="2"/>
      <c r="AU22" s="1" t="s">
        <v>131</v>
      </c>
      <c r="AV22" s="2">
        <v>90</v>
      </c>
    </row>
    <row r="23" spans="1:48" ht="30" customHeight="1">
      <c r="A23" s="7" t="s">
        <v>92</v>
      </c>
      <c r="B23" s="7" t="s">
        <v>132</v>
      </c>
      <c r="C23" s="7" t="s">
        <v>80</v>
      </c>
      <c r="D23" s="8">
        <v>2</v>
      </c>
      <c r="E23" s="10"/>
      <c r="F23" s="10"/>
      <c r="G23" s="10"/>
      <c r="H23" s="10"/>
      <c r="I23" s="10"/>
      <c r="J23" s="10"/>
      <c r="K23" s="10"/>
      <c r="L23" s="10"/>
      <c r="M23" s="7"/>
      <c r="N23" s="1" t="s">
        <v>133</v>
      </c>
      <c r="O23" s="1" t="s">
        <v>52</v>
      </c>
      <c r="P23" s="1" t="s">
        <v>52</v>
      </c>
      <c r="Q23" s="1" t="s">
        <v>57</v>
      </c>
      <c r="R23" s="1" t="s">
        <v>63</v>
      </c>
      <c r="S23" s="1" t="s">
        <v>63</v>
      </c>
      <c r="T23" s="1" t="s">
        <v>62</v>
      </c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1" t="s">
        <v>52</v>
      </c>
      <c r="AS23" s="1" t="s">
        <v>52</v>
      </c>
      <c r="AT23" s="2"/>
      <c r="AU23" s="1" t="s">
        <v>134</v>
      </c>
      <c r="AV23" s="2">
        <v>91</v>
      </c>
    </row>
    <row r="24" spans="1:48" ht="30" customHeigh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</row>
    <row r="25" spans="1:48" ht="30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</row>
    <row r="26" spans="1:48" ht="30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</row>
    <row r="27" spans="1:48" ht="30" customHeight="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</row>
    <row r="28" spans="1:48" ht="30" customHeigh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</row>
    <row r="29" spans="1:48" ht="30" customHeight="1">
      <c r="A29" s="7" t="s">
        <v>135</v>
      </c>
      <c r="B29" s="8"/>
      <c r="C29" s="8"/>
      <c r="D29" s="8"/>
      <c r="E29" s="8"/>
      <c r="F29" s="10"/>
      <c r="G29" s="8"/>
      <c r="H29" s="10"/>
      <c r="I29" s="8"/>
      <c r="J29" s="10"/>
      <c r="K29" s="8"/>
      <c r="L29" s="10"/>
      <c r="M29" s="8"/>
      <c r="N29" t="s">
        <v>136</v>
      </c>
    </row>
    <row r="30" spans="1:48" ht="30" customHeight="1">
      <c r="A30" s="7" t="s">
        <v>137</v>
      </c>
      <c r="B30" s="7" t="s">
        <v>52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2"/>
      <c r="O30" s="2"/>
      <c r="P30" s="2"/>
      <c r="Q30" s="1" t="s">
        <v>138</v>
      </c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</row>
    <row r="31" spans="1:48" ht="30" customHeight="1">
      <c r="A31" s="7" t="s">
        <v>58</v>
      </c>
      <c r="B31" s="7" t="s">
        <v>139</v>
      </c>
      <c r="C31" s="7" t="s">
        <v>60</v>
      </c>
      <c r="D31" s="8">
        <v>34</v>
      </c>
      <c r="E31" s="10"/>
      <c r="F31" s="10"/>
      <c r="G31" s="10"/>
      <c r="H31" s="10"/>
      <c r="I31" s="10"/>
      <c r="J31" s="10"/>
      <c r="K31" s="10"/>
      <c r="L31" s="10"/>
      <c r="M31" s="7"/>
      <c r="N31" s="1" t="s">
        <v>140</v>
      </c>
      <c r="O31" s="1" t="s">
        <v>52</v>
      </c>
      <c r="P31" s="1" t="s">
        <v>52</v>
      </c>
      <c r="Q31" s="1" t="s">
        <v>138</v>
      </c>
      <c r="R31" s="1" t="s">
        <v>62</v>
      </c>
      <c r="S31" s="1" t="s">
        <v>63</v>
      </c>
      <c r="T31" s="1" t="s">
        <v>63</v>
      </c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1" t="s">
        <v>52</v>
      </c>
      <c r="AS31" s="1" t="s">
        <v>52</v>
      </c>
      <c r="AT31" s="2"/>
      <c r="AU31" s="1" t="s">
        <v>141</v>
      </c>
      <c r="AV31" s="2">
        <v>94</v>
      </c>
    </row>
    <row r="32" spans="1:48" ht="30" customHeight="1">
      <c r="A32" s="7" t="s">
        <v>58</v>
      </c>
      <c r="B32" s="7" t="s">
        <v>142</v>
      </c>
      <c r="C32" s="7" t="s">
        <v>60</v>
      </c>
      <c r="D32" s="8">
        <v>182</v>
      </c>
      <c r="E32" s="10"/>
      <c r="F32" s="10"/>
      <c r="G32" s="10"/>
      <c r="H32" s="10"/>
      <c r="I32" s="10"/>
      <c r="J32" s="10"/>
      <c r="K32" s="10"/>
      <c r="L32" s="10"/>
      <c r="M32" s="7"/>
      <c r="N32" s="1" t="s">
        <v>143</v>
      </c>
      <c r="O32" s="1" t="s">
        <v>52</v>
      </c>
      <c r="P32" s="1" t="s">
        <v>52</v>
      </c>
      <c r="Q32" s="1" t="s">
        <v>138</v>
      </c>
      <c r="R32" s="1" t="s">
        <v>62</v>
      </c>
      <c r="S32" s="1" t="s">
        <v>63</v>
      </c>
      <c r="T32" s="1" t="s">
        <v>63</v>
      </c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1" t="s">
        <v>52</v>
      </c>
      <c r="AS32" s="1" t="s">
        <v>52</v>
      </c>
      <c r="AT32" s="2"/>
      <c r="AU32" s="1" t="s">
        <v>144</v>
      </c>
      <c r="AV32" s="2">
        <v>95</v>
      </c>
    </row>
    <row r="33" spans="1:48" ht="30" customHeight="1">
      <c r="A33" s="7" t="s">
        <v>58</v>
      </c>
      <c r="B33" s="7" t="s">
        <v>145</v>
      </c>
      <c r="C33" s="7" t="s">
        <v>60</v>
      </c>
      <c r="D33" s="8">
        <v>50</v>
      </c>
      <c r="E33" s="10"/>
      <c r="F33" s="10"/>
      <c r="G33" s="10"/>
      <c r="H33" s="10"/>
      <c r="I33" s="10"/>
      <c r="J33" s="10"/>
      <c r="K33" s="10"/>
      <c r="L33" s="10"/>
      <c r="M33" s="7"/>
      <c r="N33" s="1" t="s">
        <v>146</v>
      </c>
      <c r="O33" s="1" t="s">
        <v>52</v>
      </c>
      <c r="P33" s="1" t="s">
        <v>52</v>
      </c>
      <c r="Q33" s="1" t="s">
        <v>138</v>
      </c>
      <c r="R33" s="1" t="s">
        <v>62</v>
      </c>
      <c r="S33" s="1" t="s">
        <v>63</v>
      </c>
      <c r="T33" s="1" t="s">
        <v>63</v>
      </c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1" t="s">
        <v>52</v>
      </c>
      <c r="AS33" s="1" t="s">
        <v>52</v>
      </c>
      <c r="AT33" s="2"/>
      <c r="AU33" s="1" t="s">
        <v>147</v>
      </c>
      <c r="AV33" s="2">
        <v>96</v>
      </c>
    </row>
    <row r="34" spans="1:48" ht="30" customHeight="1">
      <c r="A34" s="7" t="s">
        <v>58</v>
      </c>
      <c r="B34" s="7" t="s">
        <v>148</v>
      </c>
      <c r="C34" s="7" t="s">
        <v>60</v>
      </c>
      <c r="D34" s="8">
        <v>17</v>
      </c>
      <c r="E34" s="10"/>
      <c r="F34" s="10"/>
      <c r="G34" s="10"/>
      <c r="H34" s="10"/>
      <c r="I34" s="10"/>
      <c r="J34" s="10"/>
      <c r="K34" s="10"/>
      <c r="L34" s="10"/>
      <c r="M34" s="7"/>
      <c r="N34" s="1" t="s">
        <v>149</v>
      </c>
      <c r="O34" s="1" t="s">
        <v>52</v>
      </c>
      <c r="P34" s="1" t="s">
        <v>52</v>
      </c>
      <c r="Q34" s="1" t="s">
        <v>138</v>
      </c>
      <c r="R34" s="1" t="s">
        <v>62</v>
      </c>
      <c r="S34" s="1" t="s">
        <v>63</v>
      </c>
      <c r="T34" s="1" t="s">
        <v>63</v>
      </c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1" t="s">
        <v>52</v>
      </c>
      <c r="AS34" s="1" t="s">
        <v>52</v>
      </c>
      <c r="AT34" s="2"/>
      <c r="AU34" s="1" t="s">
        <v>150</v>
      </c>
      <c r="AV34" s="2">
        <v>97</v>
      </c>
    </row>
    <row r="35" spans="1:48" ht="30" customHeight="1">
      <c r="A35" s="7" t="s">
        <v>58</v>
      </c>
      <c r="B35" s="7" t="s">
        <v>151</v>
      </c>
      <c r="C35" s="7" t="s">
        <v>60</v>
      </c>
      <c r="D35" s="8">
        <v>4</v>
      </c>
      <c r="E35" s="10"/>
      <c r="F35" s="10"/>
      <c r="G35" s="10"/>
      <c r="H35" s="10"/>
      <c r="I35" s="10"/>
      <c r="J35" s="10"/>
      <c r="K35" s="10"/>
      <c r="L35" s="10"/>
      <c r="M35" s="7"/>
      <c r="N35" s="1" t="s">
        <v>152</v>
      </c>
      <c r="O35" s="1" t="s">
        <v>52</v>
      </c>
      <c r="P35" s="1" t="s">
        <v>52</v>
      </c>
      <c r="Q35" s="1" t="s">
        <v>138</v>
      </c>
      <c r="R35" s="1" t="s">
        <v>62</v>
      </c>
      <c r="S35" s="1" t="s">
        <v>63</v>
      </c>
      <c r="T35" s="1" t="s">
        <v>63</v>
      </c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1" t="s">
        <v>52</v>
      </c>
      <c r="AS35" s="1" t="s">
        <v>52</v>
      </c>
      <c r="AT35" s="2"/>
      <c r="AU35" s="1" t="s">
        <v>153</v>
      </c>
      <c r="AV35" s="2">
        <v>98</v>
      </c>
    </row>
    <row r="36" spans="1:48" ht="30" customHeight="1">
      <c r="A36" s="7" t="s">
        <v>154</v>
      </c>
      <c r="B36" s="7" t="s">
        <v>155</v>
      </c>
      <c r="C36" s="7" t="s">
        <v>80</v>
      </c>
      <c r="D36" s="8">
        <v>40</v>
      </c>
      <c r="E36" s="10"/>
      <c r="F36" s="10"/>
      <c r="G36" s="10"/>
      <c r="H36" s="10"/>
      <c r="I36" s="10"/>
      <c r="J36" s="10"/>
      <c r="K36" s="10"/>
      <c r="L36" s="10"/>
      <c r="M36" s="7"/>
      <c r="N36" s="1" t="s">
        <v>156</v>
      </c>
      <c r="O36" s="1" t="s">
        <v>52</v>
      </c>
      <c r="P36" s="1" t="s">
        <v>52</v>
      </c>
      <c r="Q36" s="1" t="s">
        <v>138</v>
      </c>
      <c r="R36" s="1" t="s">
        <v>62</v>
      </c>
      <c r="S36" s="1" t="s">
        <v>63</v>
      </c>
      <c r="T36" s="1" t="s">
        <v>63</v>
      </c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1" t="s">
        <v>52</v>
      </c>
      <c r="AS36" s="1" t="s">
        <v>52</v>
      </c>
      <c r="AT36" s="2"/>
      <c r="AU36" s="1" t="s">
        <v>157</v>
      </c>
      <c r="AV36" s="2">
        <v>99</v>
      </c>
    </row>
    <row r="37" spans="1:48" ht="30" customHeight="1">
      <c r="A37" s="7" t="s">
        <v>154</v>
      </c>
      <c r="B37" s="7" t="s">
        <v>158</v>
      </c>
      <c r="C37" s="7" t="s">
        <v>80</v>
      </c>
      <c r="D37" s="8">
        <v>30</v>
      </c>
      <c r="E37" s="10"/>
      <c r="F37" s="10"/>
      <c r="G37" s="10"/>
      <c r="H37" s="10"/>
      <c r="I37" s="10"/>
      <c r="J37" s="10"/>
      <c r="K37" s="10"/>
      <c r="L37" s="10"/>
      <c r="M37" s="7"/>
      <c r="N37" s="1" t="s">
        <v>159</v>
      </c>
      <c r="O37" s="1" t="s">
        <v>52</v>
      </c>
      <c r="P37" s="1" t="s">
        <v>52</v>
      </c>
      <c r="Q37" s="1" t="s">
        <v>138</v>
      </c>
      <c r="R37" s="1" t="s">
        <v>62</v>
      </c>
      <c r="S37" s="1" t="s">
        <v>63</v>
      </c>
      <c r="T37" s="1" t="s">
        <v>63</v>
      </c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1" t="s">
        <v>52</v>
      </c>
      <c r="AS37" s="1" t="s">
        <v>52</v>
      </c>
      <c r="AT37" s="2"/>
      <c r="AU37" s="1" t="s">
        <v>160</v>
      </c>
      <c r="AV37" s="2">
        <v>100</v>
      </c>
    </row>
    <row r="38" spans="1:48" ht="30" customHeight="1">
      <c r="A38" s="7" t="s">
        <v>161</v>
      </c>
      <c r="B38" s="7" t="s">
        <v>162</v>
      </c>
      <c r="C38" s="7" t="s">
        <v>80</v>
      </c>
      <c r="D38" s="8">
        <v>11</v>
      </c>
      <c r="E38" s="10"/>
      <c r="F38" s="10"/>
      <c r="G38" s="10"/>
      <c r="H38" s="10"/>
      <c r="I38" s="10"/>
      <c r="J38" s="10"/>
      <c r="K38" s="10"/>
      <c r="L38" s="10"/>
      <c r="M38" s="7"/>
      <c r="N38" s="1" t="s">
        <v>163</v>
      </c>
      <c r="O38" s="1" t="s">
        <v>52</v>
      </c>
      <c r="P38" s="1" t="s">
        <v>52</v>
      </c>
      <c r="Q38" s="1" t="s">
        <v>138</v>
      </c>
      <c r="R38" s="1" t="s">
        <v>62</v>
      </c>
      <c r="S38" s="1" t="s">
        <v>63</v>
      </c>
      <c r="T38" s="1" t="s">
        <v>63</v>
      </c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1" t="s">
        <v>52</v>
      </c>
      <c r="AS38" s="1" t="s">
        <v>52</v>
      </c>
      <c r="AT38" s="2"/>
      <c r="AU38" s="1" t="s">
        <v>164</v>
      </c>
      <c r="AV38" s="2">
        <v>101</v>
      </c>
    </row>
    <row r="39" spans="1:48" ht="30" customHeight="1">
      <c r="A39" s="7" t="s">
        <v>161</v>
      </c>
      <c r="B39" s="7" t="s">
        <v>165</v>
      </c>
      <c r="C39" s="7" t="s">
        <v>80</v>
      </c>
      <c r="D39" s="8">
        <v>1</v>
      </c>
      <c r="E39" s="10"/>
      <c r="F39" s="10"/>
      <c r="G39" s="10"/>
      <c r="H39" s="10"/>
      <c r="I39" s="10"/>
      <c r="J39" s="10"/>
      <c r="K39" s="10"/>
      <c r="L39" s="10"/>
      <c r="M39" s="7"/>
      <c r="N39" s="1" t="s">
        <v>166</v>
      </c>
      <c r="O39" s="1" t="s">
        <v>52</v>
      </c>
      <c r="P39" s="1" t="s">
        <v>52</v>
      </c>
      <c r="Q39" s="1" t="s">
        <v>138</v>
      </c>
      <c r="R39" s="1" t="s">
        <v>62</v>
      </c>
      <c r="S39" s="1" t="s">
        <v>63</v>
      </c>
      <c r="T39" s="1" t="s">
        <v>63</v>
      </c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1" t="s">
        <v>52</v>
      </c>
      <c r="AS39" s="1" t="s">
        <v>52</v>
      </c>
      <c r="AT39" s="2"/>
      <c r="AU39" s="1" t="s">
        <v>167</v>
      </c>
      <c r="AV39" s="2">
        <v>102</v>
      </c>
    </row>
    <row r="40" spans="1:48" ht="30" customHeight="1">
      <c r="A40" s="7" t="s">
        <v>168</v>
      </c>
      <c r="B40" s="7" t="s">
        <v>169</v>
      </c>
      <c r="C40" s="7" t="s">
        <v>80</v>
      </c>
      <c r="D40" s="8">
        <v>7</v>
      </c>
      <c r="E40" s="10"/>
      <c r="F40" s="10"/>
      <c r="G40" s="10"/>
      <c r="H40" s="10"/>
      <c r="I40" s="10"/>
      <c r="J40" s="10"/>
      <c r="K40" s="10"/>
      <c r="L40" s="10"/>
      <c r="M40" s="7"/>
      <c r="N40" s="1" t="s">
        <v>170</v>
      </c>
      <c r="O40" s="1" t="s">
        <v>52</v>
      </c>
      <c r="P40" s="1" t="s">
        <v>52</v>
      </c>
      <c r="Q40" s="1" t="s">
        <v>138</v>
      </c>
      <c r="R40" s="1" t="s">
        <v>62</v>
      </c>
      <c r="S40" s="1" t="s">
        <v>63</v>
      </c>
      <c r="T40" s="1" t="s">
        <v>63</v>
      </c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1" t="s">
        <v>52</v>
      </c>
      <c r="AS40" s="1" t="s">
        <v>52</v>
      </c>
      <c r="AT40" s="2"/>
      <c r="AU40" s="1" t="s">
        <v>171</v>
      </c>
      <c r="AV40" s="2">
        <v>103</v>
      </c>
    </row>
    <row r="41" spans="1:48" ht="30" customHeight="1">
      <c r="A41" s="7" t="s">
        <v>168</v>
      </c>
      <c r="B41" s="7" t="s">
        <v>172</v>
      </c>
      <c r="C41" s="7" t="s">
        <v>80</v>
      </c>
      <c r="D41" s="8">
        <v>3</v>
      </c>
      <c r="E41" s="10"/>
      <c r="F41" s="10"/>
      <c r="G41" s="10"/>
      <c r="H41" s="10"/>
      <c r="I41" s="10"/>
      <c r="J41" s="10"/>
      <c r="K41" s="10"/>
      <c r="L41" s="10"/>
      <c r="M41" s="7"/>
      <c r="N41" s="1" t="s">
        <v>173</v>
      </c>
      <c r="O41" s="1" t="s">
        <v>52</v>
      </c>
      <c r="P41" s="1" t="s">
        <v>52</v>
      </c>
      <c r="Q41" s="1" t="s">
        <v>138</v>
      </c>
      <c r="R41" s="1" t="s">
        <v>62</v>
      </c>
      <c r="S41" s="1" t="s">
        <v>63</v>
      </c>
      <c r="T41" s="1" t="s">
        <v>63</v>
      </c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1" t="s">
        <v>52</v>
      </c>
      <c r="AS41" s="1" t="s">
        <v>52</v>
      </c>
      <c r="AT41" s="2"/>
      <c r="AU41" s="1" t="s">
        <v>174</v>
      </c>
      <c r="AV41" s="2">
        <v>104</v>
      </c>
    </row>
    <row r="42" spans="1:48" ht="30" customHeight="1">
      <c r="A42" s="7" t="s">
        <v>168</v>
      </c>
      <c r="B42" s="7" t="s">
        <v>175</v>
      </c>
      <c r="C42" s="7" t="s">
        <v>80</v>
      </c>
      <c r="D42" s="8">
        <v>2</v>
      </c>
      <c r="E42" s="10"/>
      <c r="F42" s="10"/>
      <c r="G42" s="10"/>
      <c r="H42" s="10"/>
      <c r="I42" s="10"/>
      <c r="J42" s="10"/>
      <c r="K42" s="10"/>
      <c r="L42" s="10"/>
      <c r="M42" s="7"/>
      <c r="N42" s="1" t="s">
        <v>176</v>
      </c>
      <c r="O42" s="1" t="s">
        <v>52</v>
      </c>
      <c r="P42" s="1" t="s">
        <v>52</v>
      </c>
      <c r="Q42" s="1" t="s">
        <v>138</v>
      </c>
      <c r="R42" s="1" t="s">
        <v>62</v>
      </c>
      <c r="S42" s="1" t="s">
        <v>63</v>
      </c>
      <c r="T42" s="1" t="s">
        <v>63</v>
      </c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1" t="s">
        <v>52</v>
      </c>
      <c r="AS42" s="1" t="s">
        <v>52</v>
      </c>
      <c r="AT42" s="2"/>
      <c r="AU42" s="1" t="s">
        <v>177</v>
      </c>
      <c r="AV42" s="2">
        <v>105</v>
      </c>
    </row>
    <row r="43" spans="1:48" ht="30" customHeight="1">
      <c r="A43" s="7" t="s">
        <v>168</v>
      </c>
      <c r="B43" s="7" t="s">
        <v>178</v>
      </c>
      <c r="C43" s="7" t="s">
        <v>80</v>
      </c>
      <c r="D43" s="8">
        <v>1</v>
      </c>
      <c r="E43" s="10"/>
      <c r="F43" s="10"/>
      <c r="G43" s="10"/>
      <c r="H43" s="10"/>
      <c r="I43" s="10"/>
      <c r="J43" s="10"/>
      <c r="K43" s="10"/>
      <c r="L43" s="10"/>
      <c r="M43" s="7"/>
      <c r="N43" s="1" t="s">
        <v>179</v>
      </c>
      <c r="O43" s="1" t="s">
        <v>52</v>
      </c>
      <c r="P43" s="1" t="s">
        <v>52</v>
      </c>
      <c r="Q43" s="1" t="s">
        <v>138</v>
      </c>
      <c r="R43" s="1" t="s">
        <v>62</v>
      </c>
      <c r="S43" s="1" t="s">
        <v>63</v>
      </c>
      <c r="T43" s="1" t="s">
        <v>63</v>
      </c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1" t="s">
        <v>52</v>
      </c>
      <c r="AS43" s="1" t="s">
        <v>52</v>
      </c>
      <c r="AT43" s="2"/>
      <c r="AU43" s="1" t="s">
        <v>180</v>
      </c>
      <c r="AV43" s="2">
        <v>191</v>
      </c>
    </row>
    <row r="44" spans="1:48" ht="30" customHeight="1">
      <c r="A44" s="7" t="s">
        <v>181</v>
      </c>
      <c r="B44" s="7" t="s">
        <v>182</v>
      </c>
      <c r="C44" s="7" t="s">
        <v>183</v>
      </c>
      <c r="D44" s="8">
        <v>2</v>
      </c>
      <c r="E44" s="10"/>
      <c r="F44" s="10"/>
      <c r="G44" s="10"/>
      <c r="H44" s="10"/>
      <c r="I44" s="10"/>
      <c r="J44" s="10"/>
      <c r="K44" s="10"/>
      <c r="L44" s="10"/>
      <c r="M44" s="7"/>
      <c r="N44" s="1" t="s">
        <v>184</v>
      </c>
      <c r="O44" s="1" t="s">
        <v>52</v>
      </c>
      <c r="P44" s="1" t="s">
        <v>52</v>
      </c>
      <c r="Q44" s="1" t="s">
        <v>138</v>
      </c>
      <c r="R44" s="1" t="s">
        <v>62</v>
      </c>
      <c r="S44" s="1" t="s">
        <v>63</v>
      </c>
      <c r="T44" s="1" t="s">
        <v>63</v>
      </c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1" t="s">
        <v>52</v>
      </c>
      <c r="AS44" s="1" t="s">
        <v>52</v>
      </c>
      <c r="AT44" s="2"/>
      <c r="AU44" s="1" t="s">
        <v>185</v>
      </c>
      <c r="AV44" s="2">
        <v>107</v>
      </c>
    </row>
    <row r="45" spans="1:48" ht="30" customHeight="1">
      <c r="A45" s="7" t="s">
        <v>186</v>
      </c>
      <c r="B45" s="7" t="s">
        <v>187</v>
      </c>
      <c r="C45" s="7" t="s">
        <v>183</v>
      </c>
      <c r="D45" s="8">
        <v>20</v>
      </c>
      <c r="E45" s="10"/>
      <c r="F45" s="10"/>
      <c r="G45" s="10"/>
      <c r="H45" s="10"/>
      <c r="I45" s="10"/>
      <c r="J45" s="10"/>
      <c r="K45" s="10"/>
      <c r="L45" s="10"/>
      <c r="M45" s="7"/>
      <c r="N45" s="1" t="s">
        <v>188</v>
      </c>
      <c r="O45" s="1" t="s">
        <v>52</v>
      </c>
      <c r="P45" s="1" t="s">
        <v>52</v>
      </c>
      <c r="Q45" s="1" t="s">
        <v>138</v>
      </c>
      <c r="R45" s="1" t="s">
        <v>62</v>
      </c>
      <c r="S45" s="1" t="s">
        <v>63</v>
      </c>
      <c r="T45" s="1" t="s">
        <v>63</v>
      </c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1" t="s">
        <v>52</v>
      </c>
      <c r="AS45" s="1" t="s">
        <v>52</v>
      </c>
      <c r="AT45" s="2"/>
      <c r="AU45" s="1" t="s">
        <v>189</v>
      </c>
      <c r="AV45" s="2">
        <v>108</v>
      </c>
    </row>
    <row r="46" spans="1:48" ht="30" customHeight="1">
      <c r="A46" s="7" t="s">
        <v>190</v>
      </c>
      <c r="B46" s="7" t="s">
        <v>191</v>
      </c>
      <c r="C46" s="7" t="s">
        <v>183</v>
      </c>
      <c r="D46" s="8">
        <v>17</v>
      </c>
      <c r="E46" s="10"/>
      <c r="F46" s="10"/>
      <c r="G46" s="10"/>
      <c r="H46" s="10"/>
      <c r="I46" s="10"/>
      <c r="J46" s="10"/>
      <c r="K46" s="10"/>
      <c r="L46" s="10"/>
      <c r="M46" s="7"/>
      <c r="N46" s="1" t="s">
        <v>192</v>
      </c>
      <c r="O46" s="1" t="s">
        <v>52</v>
      </c>
      <c r="P46" s="1" t="s">
        <v>52</v>
      </c>
      <c r="Q46" s="1" t="s">
        <v>138</v>
      </c>
      <c r="R46" s="1" t="s">
        <v>62</v>
      </c>
      <c r="S46" s="1" t="s">
        <v>63</v>
      </c>
      <c r="T46" s="1" t="s">
        <v>63</v>
      </c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1" t="s">
        <v>52</v>
      </c>
      <c r="AS46" s="1" t="s">
        <v>52</v>
      </c>
      <c r="AT46" s="2"/>
      <c r="AU46" s="1" t="s">
        <v>193</v>
      </c>
      <c r="AV46" s="2">
        <v>109</v>
      </c>
    </row>
    <row r="47" spans="1:48" ht="30" customHeight="1">
      <c r="A47" s="7" t="s">
        <v>194</v>
      </c>
      <c r="B47" s="7" t="s">
        <v>195</v>
      </c>
      <c r="C47" s="7" t="s">
        <v>183</v>
      </c>
      <c r="D47" s="8">
        <v>3</v>
      </c>
      <c r="E47" s="10"/>
      <c r="F47" s="10"/>
      <c r="G47" s="10"/>
      <c r="H47" s="10"/>
      <c r="I47" s="10"/>
      <c r="J47" s="10"/>
      <c r="K47" s="10"/>
      <c r="L47" s="10"/>
      <c r="M47" s="7"/>
      <c r="N47" s="1" t="s">
        <v>196</v>
      </c>
      <c r="O47" s="1" t="s">
        <v>52</v>
      </c>
      <c r="P47" s="1" t="s">
        <v>52</v>
      </c>
      <c r="Q47" s="1" t="s">
        <v>138</v>
      </c>
      <c r="R47" s="1" t="s">
        <v>62</v>
      </c>
      <c r="S47" s="1" t="s">
        <v>63</v>
      </c>
      <c r="T47" s="1" t="s">
        <v>63</v>
      </c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1" t="s">
        <v>52</v>
      </c>
      <c r="AS47" s="1" t="s">
        <v>52</v>
      </c>
      <c r="AT47" s="2"/>
      <c r="AU47" s="1" t="s">
        <v>197</v>
      </c>
      <c r="AV47" s="2">
        <v>110</v>
      </c>
    </row>
    <row r="48" spans="1:48" ht="30" customHeight="1">
      <c r="A48" s="7" t="s">
        <v>198</v>
      </c>
      <c r="B48" s="7" t="s">
        <v>199</v>
      </c>
      <c r="C48" s="7" t="s">
        <v>183</v>
      </c>
      <c r="D48" s="8">
        <v>6</v>
      </c>
      <c r="E48" s="10"/>
      <c r="F48" s="10"/>
      <c r="G48" s="10"/>
      <c r="H48" s="10"/>
      <c r="I48" s="10"/>
      <c r="J48" s="10"/>
      <c r="K48" s="10"/>
      <c r="L48" s="10"/>
      <c r="M48" s="7"/>
      <c r="N48" s="1" t="s">
        <v>200</v>
      </c>
      <c r="O48" s="1" t="s">
        <v>52</v>
      </c>
      <c r="P48" s="1" t="s">
        <v>52</v>
      </c>
      <c r="Q48" s="1" t="s">
        <v>138</v>
      </c>
      <c r="R48" s="1" t="s">
        <v>62</v>
      </c>
      <c r="S48" s="1" t="s">
        <v>63</v>
      </c>
      <c r="T48" s="1" t="s">
        <v>63</v>
      </c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1" t="s">
        <v>52</v>
      </c>
      <c r="AS48" s="1" t="s">
        <v>52</v>
      </c>
      <c r="AT48" s="2"/>
      <c r="AU48" s="1" t="s">
        <v>201</v>
      </c>
      <c r="AV48" s="2">
        <v>111</v>
      </c>
    </row>
    <row r="49" spans="1:48" ht="30" customHeight="1">
      <c r="A49" s="7" t="s">
        <v>202</v>
      </c>
      <c r="B49" s="7" t="s">
        <v>203</v>
      </c>
      <c r="C49" s="7" t="s">
        <v>183</v>
      </c>
      <c r="D49" s="8">
        <v>3</v>
      </c>
      <c r="E49" s="10"/>
      <c r="F49" s="10"/>
      <c r="G49" s="10"/>
      <c r="H49" s="10"/>
      <c r="I49" s="10"/>
      <c r="J49" s="10"/>
      <c r="K49" s="10"/>
      <c r="L49" s="10"/>
      <c r="M49" s="7"/>
      <c r="N49" s="1" t="s">
        <v>204</v>
      </c>
      <c r="O49" s="1" t="s">
        <v>52</v>
      </c>
      <c r="P49" s="1" t="s">
        <v>52</v>
      </c>
      <c r="Q49" s="1" t="s">
        <v>138</v>
      </c>
      <c r="R49" s="1" t="s">
        <v>62</v>
      </c>
      <c r="S49" s="1" t="s">
        <v>63</v>
      </c>
      <c r="T49" s="1" t="s">
        <v>63</v>
      </c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1" t="s">
        <v>52</v>
      </c>
      <c r="AS49" s="1" t="s">
        <v>52</v>
      </c>
      <c r="AT49" s="2"/>
      <c r="AU49" s="1" t="s">
        <v>205</v>
      </c>
      <c r="AV49" s="2">
        <v>112</v>
      </c>
    </row>
    <row r="50" spans="1:48" ht="30" customHeight="1">
      <c r="A50" s="7" t="s">
        <v>206</v>
      </c>
      <c r="B50" s="7" t="s">
        <v>207</v>
      </c>
      <c r="C50" s="7" t="s">
        <v>183</v>
      </c>
      <c r="D50" s="8">
        <v>18</v>
      </c>
      <c r="E50" s="10"/>
      <c r="F50" s="10"/>
      <c r="G50" s="10"/>
      <c r="H50" s="10"/>
      <c r="I50" s="10"/>
      <c r="J50" s="10"/>
      <c r="K50" s="10"/>
      <c r="L50" s="10"/>
      <c r="M50" s="7"/>
      <c r="N50" s="1" t="s">
        <v>208</v>
      </c>
      <c r="O50" s="1" t="s">
        <v>52</v>
      </c>
      <c r="P50" s="1" t="s">
        <v>52</v>
      </c>
      <c r="Q50" s="1" t="s">
        <v>138</v>
      </c>
      <c r="R50" s="1" t="s">
        <v>62</v>
      </c>
      <c r="S50" s="1" t="s">
        <v>63</v>
      </c>
      <c r="T50" s="1" t="s">
        <v>63</v>
      </c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1" t="s">
        <v>52</v>
      </c>
      <c r="AS50" s="1" t="s">
        <v>52</v>
      </c>
      <c r="AT50" s="2"/>
      <c r="AU50" s="1" t="s">
        <v>209</v>
      </c>
      <c r="AV50" s="2">
        <v>113</v>
      </c>
    </row>
    <row r="51" spans="1:48" ht="30" customHeight="1">
      <c r="A51" s="7" t="s">
        <v>210</v>
      </c>
      <c r="B51" s="7" t="s">
        <v>211</v>
      </c>
      <c r="C51" s="7" t="s">
        <v>183</v>
      </c>
      <c r="D51" s="8">
        <v>6</v>
      </c>
      <c r="E51" s="10"/>
      <c r="F51" s="10"/>
      <c r="G51" s="10"/>
      <c r="H51" s="10"/>
      <c r="I51" s="10"/>
      <c r="J51" s="10"/>
      <c r="K51" s="10"/>
      <c r="L51" s="10"/>
      <c r="M51" s="7"/>
      <c r="N51" s="1" t="s">
        <v>212</v>
      </c>
      <c r="O51" s="1" t="s">
        <v>52</v>
      </c>
      <c r="P51" s="1" t="s">
        <v>52</v>
      </c>
      <c r="Q51" s="1" t="s">
        <v>138</v>
      </c>
      <c r="R51" s="1" t="s">
        <v>62</v>
      </c>
      <c r="S51" s="1" t="s">
        <v>63</v>
      </c>
      <c r="T51" s="1" t="s">
        <v>63</v>
      </c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1" t="s">
        <v>52</v>
      </c>
      <c r="AS51" s="1" t="s">
        <v>52</v>
      </c>
      <c r="AT51" s="2"/>
      <c r="AU51" s="1" t="s">
        <v>213</v>
      </c>
      <c r="AV51" s="2">
        <v>114</v>
      </c>
    </row>
    <row r="52" spans="1:48" ht="30" customHeight="1">
      <c r="A52" s="7" t="s">
        <v>214</v>
      </c>
      <c r="B52" s="7" t="s">
        <v>52</v>
      </c>
      <c r="C52" s="7" t="s">
        <v>60</v>
      </c>
      <c r="D52" s="8">
        <v>40</v>
      </c>
      <c r="E52" s="10"/>
      <c r="F52" s="10"/>
      <c r="G52" s="10"/>
      <c r="H52" s="10"/>
      <c r="I52" s="10"/>
      <c r="J52" s="10"/>
      <c r="K52" s="10"/>
      <c r="L52" s="10"/>
      <c r="M52" s="7"/>
      <c r="N52" s="1" t="s">
        <v>215</v>
      </c>
      <c r="O52" s="1" t="s">
        <v>52</v>
      </c>
      <c r="P52" s="1" t="s">
        <v>52</v>
      </c>
      <c r="Q52" s="1" t="s">
        <v>138</v>
      </c>
      <c r="R52" s="1" t="s">
        <v>63</v>
      </c>
      <c r="S52" s="1" t="s">
        <v>63</v>
      </c>
      <c r="T52" s="1" t="s">
        <v>62</v>
      </c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1" t="s">
        <v>52</v>
      </c>
      <c r="AS52" s="1" t="s">
        <v>52</v>
      </c>
      <c r="AT52" s="2"/>
      <c r="AU52" s="1" t="s">
        <v>216</v>
      </c>
      <c r="AV52" s="2">
        <v>115</v>
      </c>
    </row>
    <row r="53" spans="1:48" ht="30" customHeight="1">
      <c r="A53" s="7" t="s">
        <v>127</v>
      </c>
      <c r="B53" s="7" t="s">
        <v>128</v>
      </c>
      <c r="C53" s="7" t="s">
        <v>129</v>
      </c>
      <c r="D53" s="8">
        <v>17</v>
      </c>
      <c r="E53" s="10"/>
      <c r="F53" s="10"/>
      <c r="G53" s="10"/>
      <c r="H53" s="10"/>
      <c r="I53" s="10"/>
      <c r="J53" s="10"/>
      <c r="K53" s="10"/>
      <c r="L53" s="10"/>
      <c r="M53" s="7"/>
      <c r="N53" s="1" t="s">
        <v>130</v>
      </c>
      <c r="O53" s="1" t="s">
        <v>52</v>
      </c>
      <c r="P53" s="1" t="s">
        <v>52</v>
      </c>
      <c r="Q53" s="1" t="s">
        <v>138</v>
      </c>
      <c r="R53" s="1" t="s">
        <v>62</v>
      </c>
      <c r="S53" s="1" t="s">
        <v>63</v>
      </c>
      <c r="T53" s="1" t="s">
        <v>63</v>
      </c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1" t="s">
        <v>52</v>
      </c>
      <c r="AS53" s="1" t="s">
        <v>52</v>
      </c>
      <c r="AT53" s="2"/>
      <c r="AU53" s="1" t="s">
        <v>217</v>
      </c>
      <c r="AV53" s="2">
        <v>116</v>
      </c>
    </row>
    <row r="54" spans="1:48" ht="30" customHeight="1">
      <c r="A54" s="7" t="s">
        <v>218</v>
      </c>
      <c r="B54" s="7" t="s">
        <v>219</v>
      </c>
      <c r="C54" s="7" t="s">
        <v>80</v>
      </c>
      <c r="D54" s="8">
        <v>7</v>
      </c>
      <c r="E54" s="10"/>
      <c r="F54" s="10"/>
      <c r="G54" s="10"/>
      <c r="H54" s="10"/>
      <c r="I54" s="10"/>
      <c r="J54" s="10"/>
      <c r="K54" s="10"/>
      <c r="L54" s="10"/>
      <c r="M54" s="7"/>
      <c r="N54" s="1" t="s">
        <v>220</v>
      </c>
      <c r="O54" s="1" t="s">
        <v>52</v>
      </c>
      <c r="P54" s="1" t="s">
        <v>52</v>
      </c>
      <c r="Q54" s="1" t="s">
        <v>138</v>
      </c>
      <c r="R54" s="1" t="s">
        <v>62</v>
      </c>
      <c r="S54" s="1" t="s">
        <v>63</v>
      </c>
      <c r="T54" s="1" t="s">
        <v>63</v>
      </c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1" t="s">
        <v>52</v>
      </c>
      <c r="AS54" s="1" t="s">
        <v>52</v>
      </c>
      <c r="AT54" s="2"/>
      <c r="AU54" s="1" t="s">
        <v>221</v>
      </c>
      <c r="AV54" s="2">
        <v>117</v>
      </c>
    </row>
    <row r="55" spans="1:48" ht="30" customHeight="1">
      <c r="A55" s="7" t="s">
        <v>218</v>
      </c>
      <c r="B55" s="7" t="s">
        <v>222</v>
      </c>
      <c r="C55" s="7" t="s">
        <v>80</v>
      </c>
      <c r="D55" s="8">
        <v>2</v>
      </c>
      <c r="E55" s="10"/>
      <c r="F55" s="10"/>
      <c r="G55" s="10"/>
      <c r="H55" s="10"/>
      <c r="I55" s="10"/>
      <c r="J55" s="10"/>
      <c r="K55" s="10"/>
      <c r="L55" s="10"/>
      <c r="M55" s="7"/>
      <c r="N55" s="1" t="s">
        <v>223</v>
      </c>
      <c r="O55" s="1" t="s">
        <v>52</v>
      </c>
      <c r="P55" s="1" t="s">
        <v>52</v>
      </c>
      <c r="Q55" s="1" t="s">
        <v>138</v>
      </c>
      <c r="R55" s="1" t="s">
        <v>62</v>
      </c>
      <c r="S55" s="1" t="s">
        <v>63</v>
      </c>
      <c r="T55" s="1" t="s">
        <v>63</v>
      </c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1" t="s">
        <v>52</v>
      </c>
      <c r="AS55" s="1" t="s">
        <v>52</v>
      </c>
      <c r="AT55" s="2"/>
      <c r="AU55" s="1" t="s">
        <v>224</v>
      </c>
      <c r="AV55" s="2">
        <v>118</v>
      </c>
    </row>
    <row r="56" spans="1:48" ht="30" customHeight="1">
      <c r="A56" s="7" t="s">
        <v>225</v>
      </c>
      <c r="B56" s="7" t="s">
        <v>226</v>
      </c>
      <c r="C56" s="7" t="s">
        <v>80</v>
      </c>
      <c r="D56" s="8">
        <v>70</v>
      </c>
      <c r="E56" s="10"/>
      <c r="F56" s="10"/>
      <c r="G56" s="10"/>
      <c r="H56" s="10"/>
      <c r="I56" s="10"/>
      <c r="J56" s="10"/>
      <c r="K56" s="10"/>
      <c r="L56" s="10"/>
      <c r="M56" s="7"/>
      <c r="N56" s="1" t="s">
        <v>227</v>
      </c>
      <c r="O56" s="1" t="s">
        <v>52</v>
      </c>
      <c r="P56" s="1" t="s">
        <v>52</v>
      </c>
      <c r="Q56" s="1" t="s">
        <v>138</v>
      </c>
      <c r="R56" s="1" t="s">
        <v>63</v>
      </c>
      <c r="S56" s="1" t="s">
        <v>63</v>
      </c>
      <c r="T56" s="1" t="s">
        <v>62</v>
      </c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1" t="s">
        <v>52</v>
      </c>
      <c r="AS56" s="1" t="s">
        <v>52</v>
      </c>
      <c r="AT56" s="2"/>
      <c r="AU56" s="1" t="s">
        <v>228</v>
      </c>
      <c r="AV56" s="2">
        <v>119</v>
      </c>
    </row>
    <row r="57" spans="1:48" ht="30" customHeight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</row>
    <row r="58" spans="1:48" ht="30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</row>
    <row r="59" spans="1:48" ht="30" customHeight="1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</row>
    <row r="60" spans="1:48" ht="30" customHeight="1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</row>
    <row r="61" spans="1:48" ht="30" customHeight="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</row>
    <row r="62" spans="1:48" ht="30" customHeight="1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</row>
    <row r="63" spans="1:48" ht="30" customHeight="1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</row>
    <row r="64" spans="1:48" ht="30" customHeight="1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</row>
    <row r="65" spans="1:13" ht="30" customHeigh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</row>
    <row r="66" spans="1:13" ht="30" customHeight="1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</row>
    <row r="67" spans="1:13" ht="30" customHeight="1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</row>
    <row r="68" spans="1:13" ht="30" customHeigh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</row>
    <row r="69" spans="1:13" ht="30" customHeight="1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</row>
    <row r="70" spans="1:13" ht="30" customHeight="1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</row>
    <row r="71" spans="1:13" ht="30" customHeight="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</row>
    <row r="72" spans="1:13" ht="30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</row>
    <row r="73" spans="1:13" ht="30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</row>
    <row r="74" spans="1:13" ht="30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3" ht="30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3" ht="30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3" ht="30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</row>
    <row r="78" spans="1:13" ht="30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</row>
    <row r="79" spans="1:13" ht="30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</row>
    <row r="80" spans="1:13" ht="30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</row>
    <row r="81" spans="1:48" ht="30" customHeight="1">
      <c r="A81" s="7" t="s">
        <v>135</v>
      </c>
      <c r="B81" s="8"/>
      <c r="C81" s="8"/>
      <c r="D81" s="8"/>
      <c r="E81" s="8"/>
      <c r="F81" s="10"/>
      <c r="G81" s="8"/>
      <c r="H81" s="10"/>
      <c r="I81" s="8"/>
      <c r="J81" s="10"/>
      <c r="K81" s="8"/>
      <c r="L81" s="10"/>
      <c r="M81" s="8"/>
      <c r="N81" t="s">
        <v>136</v>
      </c>
    </row>
    <row r="82" spans="1:48" ht="30" customHeight="1">
      <c r="A82" s="7" t="s">
        <v>229</v>
      </c>
      <c r="B82" s="7" t="s">
        <v>52</v>
      </c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2"/>
      <c r="O82" s="2"/>
      <c r="P82" s="2"/>
      <c r="Q82" s="1" t="s">
        <v>230</v>
      </c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</row>
    <row r="83" spans="1:48" ht="30" customHeight="1">
      <c r="A83" s="7" t="s">
        <v>58</v>
      </c>
      <c r="B83" s="7" t="s">
        <v>231</v>
      </c>
      <c r="C83" s="7" t="s">
        <v>60</v>
      </c>
      <c r="D83" s="8">
        <v>324</v>
      </c>
      <c r="E83" s="10"/>
      <c r="F83" s="10"/>
      <c r="G83" s="10"/>
      <c r="H83" s="10"/>
      <c r="I83" s="10"/>
      <c r="J83" s="10"/>
      <c r="K83" s="10"/>
      <c r="L83" s="10"/>
      <c r="M83" s="7"/>
      <c r="N83" s="1" t="s">
        <v>232</v>
      </c>
      <c r="O83" s="1" t="s">
        <v>52</v>
      </c>
      <c r="P83" s="1" t="s">
        <v>52</v>
      </c>
      <c r="Q83" s="1" t="s">
        <v>230</v>
      </c>
      <c r="R83" s="1" t="s">
        <v>62</v>
      </c>
      <c r="S83" s="1" t="s">
        <v>63</v>
      </c>
      <c r="T83" s="1" t="s">
        <v>63</v>
      </c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1" t="s">
        <v>52</v>
      </c>
      <c r="AS83" s="1" t="s">
        <v>52</v>
      </c>
      <c r="AT83" s="2"/>
      <c r="AU83" s="1" t="s">
        <v>233</v>
      </c>
      <c r="AV83" s="2">
        <v>121</v>
      </c>
    </row>
    <row r="84" spans="1:48" ht="30" customHeight="1">
      <c r="A84" s="7" t="s">
        <v>154</v>
      </c>
      <c r="B84" s="7" t="s">
        <v>155</v>
      </c>
      <c r="C84" s="7" t="s">
        <v>80</v>
      </c>
      <c r="D84" s="8">
        <v>1</v>
      </c>
      <c r="E84" s="10"/>
      <c r="F84" s="10"/>
      <c r="G84" s="10"/>
      <c r="H84" s="10"/>
      <c r="I84" s="10"/>
      <c r="J84" s="10"/>
      <c r="K84" s="10"/>
      <c r="L84" s="10"/>
      <c r="M84" s="7"/>
      <c r="N84" s="1" t="s">
        <v>156</v>
      </c>
      <c r="O84" s="1" t="s">
        <v>52</v>
      </c>
      <c r="P84" s="1" t="s">
        <v>52</v>
      </c>
      <c r="Q84" s="1" t="s">
        <v>230</v>
      </c>
      <c r="R84" s="1" t="s">
        <v>62</v>
      </c>
      <c r="S84" s="1" t="s">
        <v>63</v>
      </c>
      <c r="T84" s="1" t="s">
        <v>63</v>
      </c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1" t="s">
        <v>52</v>
      </c>
      <c r="AS84" s="1" t="s">
        <v>52</v>
      </c>
      <c r="AT84" s="2"/>
      <c r="AU84" s="1" t="s">
        <v>234</v>
      </c>
      <c r="AV84" s="2">
        <v>122</v>
      </c>
    </row>
    <row r="85" spans="1:48" ht="30" customHeight="1">
      <c r="A85" s="7" t="s">
        <v>154</v>
      </c>
      <c r="B85" s="7" t="s">
        <v>158</v>
      </c>
      <c r="C85" s="7" t="s">
        <v>80</v>
      </c>
      <c r="D85" s="8">
        <v>22</v>
      </c>
      <c r="E85" s="10"/>
      <c r="F85" s="10"/>
      <c r="G85" s="10"/>
      <c r="H85" s="10"/>
      <c r="I85" s="10"/>
      <c r="J85" s="10"/>
      <c r="K85" s="10"/>
      <c r="L85" s="10"/>
      <c r="M85" s="7"/>
      <c r="N85" s="1" t="s">
        <v>159</v>
      </c>
      <c r="O85" s="1" t="s">
        <v>52</v>
      </c>
      <c r="P85" s="1" t="s">
        <v>52</v>
      </c>
      <c r="Q85" s="1" t="s">
        <v>230</v>
      </c>
      <c r="R85" s="1" t="s">
        <v>62</v>
      </c>
      <c r="S85" s="1" t="s">
        <v>63</v>
      </c>
      <c r="T85" s="1" t="s">
        <v>63</v>
      </c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1" t="s">
        <v>52</v>
      </c>
      <c r="AS85" s="1" t="s">
        <v>52</v>
      </c>
      <c r="AT85" s="2"/>
      <c r="AU85" s="1" t="s">
        <v>235</v>
      </c>
      <c r="AV85" s="2">
        <v>123</v>
      </c>
    </row>
    <row r="86" spans="1:48" ht="30" customHeight="1">
      <c r="A86" s="7" t="s">
        <v>161</v>
      </c>
      <c r="B86" s="7" t="s">
        <v>162</v>
      </c>
      <c r="C86" s="7" t="s">
        <v>80</v>
      </c>
      <c r="D86" s="8">
        <v>31</v>
      </c>
      <c r="E86" s="10"/>
      <c r="F86" s="10"/>
      <c r="G86" s="10"/>
      <c r="H86" s="10"/>
      <c r="I86" s="10"/>
      <c r="J86" s="10"/>
      <c r="K86" s="10"/>
      <c r="L86" s="10"/>
      <c r="M86" s="7"/>
      <c r="N86" s="1" t="s">
        <v>163</v>
      </c>
      <c r="O86" s="1" t="s">
        <v>52</v>
      </c>
      <c r="P86" s="1" t="s">
        <v>52</v>
      </c>
      <c r="Q86" s="1" t="s">
        <v>230</v>
      </c>
      <c r="R86" s="1" t="s">
        <v>62</v>
      </c>
      <c r="S86" s="1" t="s">
        <v>63</v>
      </c>
      <c r="T86" s="1" t="s">
        <v>63</v>
      </c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1" t="s">
        <v>52</v>
      </c>
      <c r="AS86" s="1" t="s">
        <v>52</v>
      </c>
      <c r="AT86" s="2"/>
      <c r="AU86" s="1" t="s">
        <v>236</v>
      </c>
      <c r="AV86" s="2">
        <v>124</v>
      </c>
    </row>
    <row r="87" spans="1:48" ht="30" customHeight="1">
      <c r="A87" s="7" t="s">
        <v>161</v>
      </c>
      <c r="B87" s="7" t="s">
        <v>165</v>
      </c>
      <c r="C87" s="7" t="s">
        <v>80</v>
      </c>
      <c r="D87" s="8">
        <v>1</v>
      </c>
      <c r="E87" s="10"/>
      <c r="F87" s="10"/>
      <c r="G87" s="10"/>
      <c r="H87" s="10"/>
      <c r="I87" s="10"/>
      <c r="J87" s="10"/>
      <c r="K87" s="10"/>
      <c r="L87" s="10"/>
      <c r="M87" s="7"/>
      <c r="N87" s="1" t="s">
        <v>166</v>
      </c>
      <c r="O87" s="1" t="s">
        <v>52</v>
      </c>
      <c r="P87" s="1" t="s">
        <v>52</v>
      </c>
      <c r="Q87" s="1" t="s">
        <v>230</v>
      </c>
      <c r="R87" s="1" t="s">
        <v>62</v>
      </c>
      <c r="S87" s="1" t="s">
        <v>63</v>
      </c>
      <c r="T87" s="1" t="s">
        <v>63</v>
      </c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1" t="s">
        <v>52</v>
      </c>
      <c r="AS87" s="1" t="s">
        <v>52</v>
      </c>
      <c r="AT87" s="2"/>
      <c r="AU87" s="1" t="s">
        <v>237</v>
      </c>
      <c r="AV87" s="2">
        <v>125</v>
      </c>
    </row>
    <row r="88" spans="1:48" ht="30" customHeight="1">
      <c r="A88" s="7" t="s">
        <v>238</v>
      </c>
      <c r="B88" s="7" t="s">
        <v>239</v>
      </c>
      <c r="C88" s="7" t="s">
        <v>80</v>
      </c>
      <c r="D88" s="8">
        <v>29</v>
      </c>
      <c r="E88" s="10"/>
      <c r="F88" s="10"/>
      <c r="G88" s="10"/>
      <c r="H88" s="10"/>
      <c r="I88" s="10"/>
      <c r="J88" s="10"/>
      <c r="K88" s="10"/>
      <c r="L88" s="10"/>
      <c r="M88" s="7"/>
      <c r="N88" s="1" t="s">
        <v>240</v>
      </c>
      <c r="O88" s="1" t="s">
        <v>52</v>
      </c>
      <c r="P88" s="1" t="s">
        <v>52</v>
      </c>
      <c r="Q88" s="1" t="s">
        <v>230</v>
      </c>
      <c r="R88" s="1" t="s">
        <v>62</v>
      </c>
      <c r="S88" s="1" t="s">
        <v>63</v>
      </c>
      <c r="T88" s="1" t="s">
        <v>63</v>
      </c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1" t="s">
        <v>52</v>
      </c>
      <c r="AS88" s="1" t="s">
        <v>52</v>
      </c>
      <c r="AT88" s="2"/>
      <c r="AU88" s="1" t="s">
        <v>241</v>
      </c>
      <c r="AV88" s="2">
        <v>126</v>
      </c>
    </row>
    <row r="89" spans="1:48" ht="30" customHeight="1">
      <c r="A89" s="7" t="s">
        <v>242</v>
      </c>
      <c r="B89" s="7" t="s">
        <v>243</v>
      </c>
      <c r="C89" s="7" t="s">
        <v>80</v>
      </c>
      <c r="D89" s="8">
        <v>4</v>
      </c>
      <c r="E89" s="10"/>
      <c r="F89" s="10"/>
      <c r="G89" s="10"/>
      <c r="H89" s="10"/>
      <c r="I89" s="10"/>
      <c r="J89" s="10"/>
      <c r="K89" s="10"/>
      <c r="L89" s="10"/>
      <c r="M89" s="7"/>
      <c r="N89" s="1" t="s">
        <v>244</v>
      </c>
      <c r="O89" s="1" t="s">
        <v>52</v>
      </c>
      <c r="P89" s="1" t="s">
        <v>52</v>
      </c>
      <c r="Q89" s="1" t="s">
        <v>230</v>
      </c>
      <c r="R89" s="1" t="s">
        <v>62</v>
      </c>
      <c r="S89" s="1" t="s">
        <v>63</v>
      </c>
      <c r="T89" s="1" t="s">
        <v>63</v>
      </c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1" t="s">
        <v>52</v>
      </c>
      <c r="AS89" s="1" t="s">
        <v>52</v>
      </c>
      <c r="AT89" s="2"/>
      <c r="AU89" s="1" t="s">
        <v>245</v>
      </c>
      <c r="AV89" s="2">
        <v>192</v>
      </c>
    </row>
    <row r="90" spans="1:48" ht="30" customHeight="1">
      <c r="A90" s="7" t="s">
        <v>246</v>
      </c>
      <c r="B90" s="7" t="s">
        <v>52</v>
      </c>
      <c r="C90" s="7" t="s">
        <v>80</v>
      </c>
      <c r="D90" s="8">
        <v>1</v>
      </c>
      <c r="E90" s="10"/>
      <c r="F90" s="10"/>
      <c r="G90" s="10"/>
      <c r="H90" s="10"/>
      <c r="I90" s="10"/>
      <c r="J90" s="10"/>
      <c r="K90" s="10"/>
      <c r="L90" s="10"/>
      <c r="M90" s="7"/>
      <c r="N90" s="1" t="s">
        <v>247</v>
      </c>
      <c r="O90" s="1" t="s">
        <v>52</v>
      </c>
      <c r="P90" s="1" t="s">
        <v>52</v>
      </c>
      <c r="Q90" s="1" t="s">
        <v>230</v>
      </c>
      <c r="R90" s="1" t="s">
        <v>63</v>
      </c>
      <c r="S90" s="1" t="s">
        <v>63</v>
      </c>
      <c r="T90" s="1" t="s">
        <v>62</v>
      </c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1" t="s">
        <v>52</v>
      </c>
      <c r="AS90" s="1" t="s">
        <v>52</v>
      </c>
      <c r="AT90" s="2"/>
      <c r="AU90" s="1" t="s">
        <v>248</v>
      </c>
      <c r="AV90" s="2">
        <v>127</v>
      </c>
    </row>
    <row r="91" spans="1:48" ht="30" customHeight="1">
      <c r="A91" s="7" t="s">
        <v>249</v>
      </c>
      <c r="B91" s="7" t="s">
        <v>250</v>
      </c>
      <c r="C91" s="7" t="s">
        <v>80</v>
      </c>
      <c r="D91" s="8">
        <v>1</v>
      </c>
      <c r="E91" s="10"/>
      <c r="F91" s="10"/>
      <c r="G91" s="10"/>
      <c r="H91" s="10"/>
      <c r="I91" s="10"/>
      <c r="J91" s="10"/>
      <c r="K91" s="10"/>
      <c r="L91" s="10"/>
      <c r="M91" s="7"/>
      <c r="N91" s="1" t="s">
        <v>251</v>
      </c>
      <c r="O91" s="1" t="s">
        <v>52</v>
      </c>
      <c r="P91" s="1" t="s">
        <v>52</v>
      </c>
      <c r="Q91" s="1" t="s">
        <v>230</v>
      </c>
      <c r="R91" s="1" t="s">
        <v>62</v>
      </c>
      <c r="S91" s="1" t="s">
        <v>63</v>
      </c>
      <c r="T91" s="1" t="s">
        <v>63</v>
      </c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1" t="s">
        <v>52</v>
      </c>
      <c r="AS91" s="1" t="s">
        <v>52</v>
      </c>
      <c r="AT91" s="2"/>
      <c r="AU91" s="1" t="s">
        <v>252</v>
      </c>
      <c r="AV91" s="2">
        <v>128</v>
      </c>
    </row>
    <row r="92" spans="1:48" ht="30" customHeight="1">
      <c r="A92" s="7" t="s">
        <v>127</v>
      </c>
      <c r="B92" s="7" t="s">
        <v>128</v>
      </c>
      <c r="C92" s="7" t="s">
        <v>129</v>
      </c>
      <c r="D92" s="8">
        <v>12</v>
      </c>
      <c r="E92" s="10"/>
      <c r="F92" s="10"/>
      <c r="G92" s="10"/>
      <c r="H92" s="10"/>
      <c r="I92" s="10"/>
      <c r="J92" s="10"/>
      <c r="K92" s="10"/>
      <c r="L92" s="10"/>
      <c r="M92" s="7"/>
      <c r="N92" s="1" t="s">
        <v>130</v>
      </c>
      <c r="O92" s="1" t="s">
        <v>52</v>
      </c>
      <c r="P92" s="1" t="s">
        <v>52</v>
      </c>
      <c r="Q92" s="1" t="s">
        <v>230</v>
      </c>
      <c r="R92" s="1" t="s">
        <v>62</v>
      </c>
      <c r="S92" s="1" t="s">
        <v>63</v>
      </c>
      <c r="T92" s="1" t="s">
        <v>63</v>
      </c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1" t="s">
        <v>52</v>
      </c>
      <c r="AS92" s="1" t="s">
        <v>52</v>
      </c>
      <c r="AT92" s="2"/>
      <c r="AU92" s="1" t="s">
        <v>253</v>
      </c>
      <c r="AV92" s="2">
        <v>129</v>
      </c>
    </row>
    <row r="93" spans="1:48" ht="30" customHeight="1">
      <c r="A93" s="7" t="s">
        <v>225</v>
      </c>
      <c r="B93" s="7" t="s">
        <v>226</v>
      </c>
      <c r="C93" s="7" t="s">
        <v>80</v>
      </c>
      <c r="D93" s="8">
        <v>23</v>
      </c>
      <c r="E93" s="10"/>
      <c r="F93" s="10"/>
      <c r="G93" s="10"/>
      <c r="H93" s="10"/>
      <c r="I93" s="10"/>
      <c r="J93" s="10"/>
      <c r="K93" s="10"/>
      <c r="L93" s="10"/>
      <c r="M93" s="7"/>
      <c r="N93" s="1" t="s">
        <v>227</v>
      </c>
      <c r="O93" s="1" t="s">
        <v>52</v>
      </c>
      <c r="P93" s="1" t="s">
        <v>52</v>
      </c>
      <c r="Q93" s="1" t="s">
        <v>230</v>
      </c>
      <c r="R93" s="1" t="s">
        <v>63</v>
      </c>
      <c r="S93" s="1" t="s">
        <v>63</v>
      </c>
      <c r="T93" s="1" t="s">
        <v>62</v>
      </c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1" t="s">
        <v>52</v>
      </c>
      <c r="AS93" s="1" t="s">
        <v>52</v>
      </c>
      <c r="AT93" s="2"/>
      <c r="AU93" s="1" t="s">
        <v>254</v>
      </c>
      <c r="AV93" s="2">
        <v>130</v>
      </c>
    </row>
    <row r="94" spans="1:48" ht="30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</row>
    <row r="95" spans="1:48" ht="30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</row>
    <row r="96" spans="1:48" ht="30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</row>
    <row r="97" spans="1:48" ht="30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</row>
    <row r="98" spans="1:48" ht="30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</row>
    <row r="99" spans="1:48" ht="30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</row>
    <row r="100" spans="1:48" ht="30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</row>
    <row r="101" spans="1:48" ht="30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</row>
    <row r="102" spans="1:48" ht="30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</row>
    <row r="103" spans="1:48" ht="30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</row>
    <row r="104" spans="1:48" ht="30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</row>
    <row r="105" spans="1:48" ht="30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</row>
    <row r="106" spans="1:48" ht="30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</row>
    <row r="107" spans="1:48" ht="30" customHeight="1">
      <c r="A107" s="7" t="s">
        <v>135</v>
      </c>
      <c r="B107" s="8"/>
      <c r="C107" s="8"/>
      <c r="D107" s="8"/>
      <c r="E107" s="8"/>
      <c r="F107" s="10"/>
      <c r="G107" s="8"/>
      <c r="H107" s="10"/>
      <c r="I107" s="8"/>
      <c r="J107" s="10"/>
      <c r="K107" s="8"/>
      <c r="L107" s="10"/>
      <c r="M107" s="8"/>
      <c r="N107" t="s">
        <v>136</v>
      </c>
    </row>
    <row r="108" spans="1:48" ht="30" customHeight="1">
      <c r="A108" s="7" t="s">
        <v>255</v>
      </c>
      <c r="B108" s="7" t="s">
        <v>52</v>
      </c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2"/>
      <c r="O108" s="2"/>
      <c r="P108" s="2"/>
      <c r="Q108" s="1" t="s">
        <v>256</v>
      </c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</row>
    <row r="109" spans="1:48" ht="30" customHeight="1">
      <c r="A109" s="7" t="s">
        <v>58</v>
      </c>
      <c r="B109" s="7" t="s">
        <v>257</v>
      </c>
      <c r="C109" s="7" t="s">
        <v>60</v>
      </c>
      <c r="D109" s="8">
        <v>15</v>
      </c>
      <c r="E109" s="10"/>
      <c r="F109" s="10"/>
      <c r="G109" s="10"/>
      <c r="H109" s="10"/>
      <c r="I109" s="10"/>
      <c r="J109" s="10"/>
      <c r="K109" s="10"/>
      <c r="L109" s="10"/>
      <c r="M109" s="7"/>
      <c r="N109" s="1" t="s">
        <v>258</v>
      </c>
      <c r="O109" s="1" t="s">
        <v>52</v>
      </c>
      <c r="P109" s="1" t="s">
        <v>52</v>
      </c>
      <c r="Q109" s="1" t="s">
        <v>256</v>
      </c>
      <c r="R109" s="1" t="s">
        <v>62</v>
      </c>
      <c r="S109" s="1" t="s">
        <v>63</v>
      </c>
      <c r="T109" s="1" t="s">
        <v>63</v>
      </c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1" t="s">
        <v>52</v>
      </c>
      <c r="AS109" s="1" t="s">
        <v>52</v>
      </c>
      <c r="AT109" s="2"/>
      <c r="AU109" s="1" t="s">
        <v>259</v>
      </c>
      <c r="AV109" s="2">
        <v>132</v>
      </c>
    </row>
    <row r="110" spans="1:48" ht="30" customHeight="1">
      <c r="A110" s="7" t="s">
        <v>58</v>
      </c>
      <c r="B110" s="7" t="s">
        <v>231</v>
      </c>
      <c r="C110" s="7" t="s">
        <v>60</v>
      </c>
      <c r="D110" s="8">
        <v>144</v>
      </c>
      <c r="E110" s="10"/>
      <c r="F110" s="10"/>
      <c r="G110" s="10"/>
      <c r="H110" s="10"/>
      <c r="I110" s="10"/>
      <c r="J110" s="10"/>
      <c r="K110" s="10"/>
      <c r="L110" s="10"/>
      <c r="M110" s="7"/>
      <c r="N110" s="1" t="s">
        <v>232</v>
      </c>
      <c r="O110" s="1" t="s">
        <v>52</v>
      </c>
      <c r="P110" s="1" t="s">
        <v>52</v>
      </c>
      <c r="Q110" s="1" t="s">
        <v>256</v>
      </c>
      <c r="R110" s="1" t="s">
        <v>62</v>
      </c>
      <c r="S110" s="1" t="s">
        <v>63</v>
      </c>
      <c r="T110" s="1" t="s">
        <v>63</v>
      </c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1" t="s">
        <v>52</v>
      </c>
      <c r="AS110" s="1" t="s">
        <v>52</v>
      </c>
      <c r="AT110" s="2"/>
      <c r="AU110" s="1" t="s">
        <v>260</v>
      </c>
      <c r="AV110" s="2">
        <v>133</v>
      </c>
    </row>
    <row r="111" spans="1:48" ht="30" customHeight="1">
      <c r="A111" s="7" t="s">
        <v>58</v>
      </c>
      <c r="B111" s="7" t="s">
        <v>261</v>
      </c>
      <c r="C111" s="7" t="s">
        <v>60</v>
      </c>
      <c r="D111" s="8">
        <v>15</v>
      </c>
      <c r="E111" s="10"/>
      <c r="F111" s="10"/>
      <c r="G111" s="10"/>
      <c r="H111" s="10"/>
      <c r="I111" s="10"/>
      <c r="J111" s="10"/>
      <c r="K111" s="10"/>
      <c r="L111" s="10"/>
      <c r="M111" s="7"/>
      <c r="N111" s="1" t="s">
        <v>262</v>
      </c>
      <c r="O111" s="1" t="s">
        <v>52</v>
      </c>
      <c r="P111" s="1" t="s">
        <v>52</v>
      </c>
      <c r="Q111" s="1" t="s">
        <v>256</v>
      </c>
      <c r="R111" s="1" t="s">
        <v>62</v>
      </c>
      <c r="S111" s="1" t="s">
        <v>63</v>
      </c>
      <c r="T111" s="1" t="s">
        <v>63</v>
      </c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1" t="s">
        <v>52</v>
      </c>
      <c r="AS111" s="1" t="s">
        <v>52</v>
      </c>
      <c r="AT111" s="2"/>
      <c r="AU111" s="1" t="s">
        <v>263</v>
      </c>
      <c r="AV111" s="2">
        <v>134</v>
      </c>
    </row>
    <row r="112" spans="1:48" ht="30" customHeight="1">
      <c r="A112" s="7" t="s">
        <v>154</v>
      </c>
      <c r="B112" s="7" t="s">
        <v>158</v>
      </c>
      <c r="C112" s="7" t="s">
        <v>80</v>
      </c>
      <c r="D112" s="8">
        <v>7</v>
      </c>
      <c r="E112" s="10"/>
      <c r="F112" s="10"/>
      <c r="G112" s="10"/>
      <c r="H112" s="10"/>
      <c r="I112" s="10"/>
      <c r="J112" s="10"/>
      <c r="K112" s="10"/>
      <c r="L112" s="10"/>
      <c r="M112" s="7"/>
      <c r="N112" s="1" t="s">
        <v>159</v>
      </c>
      <c r="O112" s="1" t="s">
        <v>52</v>
      </c>
      <c r="P112" s="1" t="s">
        <v>52</v>
      </c>
      <c r="Q112" s="1" t="s">
        <v>256</v>
      </c>
      <c r="R112" s="1" t="s">
        <v>62</v>
      </c>
      <c r="S112" s="1" t="s">
        <v>63</v>
      </c>
      <c r="T112" s="1" t="s">
        <v>63</v>
      </c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1" t="s">
        <v>52</v>
      </c>
      <c r="AS112" s="1" t="s">
        <v>52</v>
      </c>
      <c r="AT112" s="2"/>
      <c r="AU112" s="1" t="s">
        <v>264</v>
      </c>
      <c r="AV112" s="2">
        <v>135</v>
      </c>
    </row>
    <row r="113" spans="1:48" ht="30" customHeight="1">
      <c r="A113" s="7" t="s">
        <v>161</v>
      </c>
      <c r="B113" s="7" t="s">
        <v>162</v>
      </c>
      <c r="C113" s="7" t="s">
        <v>80</v>
      </c>
      <c r="D113" s="8">
        <v>7</v>
      </c>
      <c r="E113" s="10"/>
      <c r="F113" s="10"/>
      <c r="G113" s="10"/>
      <c r="H113" s="10"/>
      <c r="I113" s="10"/>
      <c r="J113" s="10"/>
      <c r="K113" s="10"/>
      <c r="L113" s="10"/>
      <c r="M113" s="7"/>
      <c r="N113" s="1" t="s">
        <v>163</v>
      </c>
      <c r="O113" s="1" t="s">
        <v>52</v>
      </c>
      <c r="P113" s="1" t="s">
        <v>52</v>
      </c>
      <c r="Q113" s="1" t="s">
        <v>256</v>
      </c>
      <c r="R113" s="1" t="s">
        <v>62</v>
      </c>
      <c r="S113" s="1" t="s">
        <v>63</v>
      </c>
      <c r="T113" s="1" t="s">
        <v>63</v>
      </c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1" t="s">
        <v>52</v>
      </c>
      <c r="AS113" s="1" t="s">
        <v>52</v>
      </c>
      <c r="AT113" s="2"/>
      <c r="AU113" s="1" t="s">
        <v>265</v>
      </c>
      <c r="AV113" s="2">
        <v>136</v>
      </c>
    </row>
    <row r="114" spans="1:48" ht="30" customHeight="1">
      <c r="A114" s="7" t="s">
        <v>238</v>
      </c>
      <c r="B114" s="7" t="s">
        <v>239</v>
      </c>
      <c r="C114" s="7" t="s">
        <v>80</v>
      </c>
      <c r="D114" s="8">
        <v>4</v>
      </c>
      <c r="E114" s="10"/>
      <c r="F114" s="10"/>
      <c r="G114" s="10"/>
      <c r="H114" s="10"/>
      <c r="I114" s="10"/>
      <c r="J114" s="10"/>
      <c r="K114" s="10"/>
      <c r="L114" s="10"/>
      <c r="M114" s="7"/>
      <c r="N114" s="1" t="s">
        <v>240</v>
      </c>
      <c r="O114" s="1" t="s">
        <v>52</v>
      </c>
      <c r="P114" s="1" t="s">
        <v>52</v>
      </c>
      <c r="Q114" s="1" t="s">
        <v>256</v>
      </c>
      <c r="R114" s="1" t="s">
        <v>62</v>
      </c>
      <c r="S114" s="1" t="s">
        <v>63</v>
      </c>
      <c r="T114" s="1" t="s">
        <v>63</v>
      </c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1" t="s">
        <v>52</v>
      </c>
      <c r="AS114" s="1" t="s">
        <v>52</v>
      </c>
      <c r="AT114" s="2"/>
      <c r="AU114" s="1" t="s">
        <v>266</v>
      </c>
      <c r="AV114" s="2">
        <v>137</v>
      </c>
    </row>
    <row r="115" spans="1:48" ht="30" customHeight="1">
      <c r="A115" s="7" t="s">
        <v>242</v>
      </c>
      <c r="B115" s="7" t="s">
        <v>243</v>
      </c>
      <c r="C115" s="7" t="s">
        <v>80</v>
      </c>
      <c r="D115" s="8">
        <v>3</v>
      </c>
      <c r="E115" s="10"/>
      <c r="F115" s="10"/>
      <c r="G115" s="10"/>
      <c r="H115" s="10"/>
      <c r="I115" s="10"/>
      <c r="J115" s="10"/>
      <c r="K115" s="10"/>
      <c r="L115" s="10"/>
      <c r="M115" s="7"/>
      <c r="N115" s="1" t="s">
        <v>244</v>
      </c>
      <c r="O115" s="1" t="s">
        <v>52</v>
      </c>
      <c r="P115" s="1" t="s">
        <v>52</v>
      </c>
      <c r="Q115" s="1" t="s">
        <v>256</v>
      </c>
      <c r="R115" s="1" t="s">
        <v>62</v>
      </c>
      <c r="S115" s="1" t="s">
        <v>63</v>
      </c>
      <c r="T115" s="1" t="s">
        <v>63</v>
      </c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1" t="s">
        <v>52</v>
      </c>
      <c r="AS115" s="1" t="s">
        <v>52</v>
      </c>
      <c r="AT115" s="2"/>
      <c r="AU115" s="1" t="s">
        <v>267</v>
      </c>
      <c r="AV115" s="2">
        <v>193</v>
      </c>
    </row>
    <row r="116" spans="1:48" ht="30" customHeight="1">
      <c r="A116" s="7" t="s">
        <v>268</v>
      </c>
      <c r="B116" s="7" t="s">
        <v>269</v>
      </c>
      <c r="C116" s="7" t="s">
        <v>270</v>
      </c>
      <c r="D116" s="8">
        <v>3</v>
      </c>
      <c r="E116" s="10"/>
      <c r="F116" s="10"/>
      <c r="G116" s="10"/>
      <c r="H116" s="10"/>
      <c r="I116" s="10"/>
      <c r="J116" s="10"/>
      <c r="K116" s="10"/>
      <c r="L116" s="10"/>
      <c r="M116" s="7"/>
      <c r="N116" s="1" t="s">
        <v>271</v>
      </c>
      <c r="O116" s="1" t="s">
        <v>52</v>
      </c>
      <c r="P116" s="1" t="s">
        <v>52</v>
      </c>
      <c r="Q116" s="1" t="s">
        <v>256</v>
      </c>
      <c r="R116" s="1" t="s">
        <v>62</v>
      </c>
      <c r="S116" s="1" t="s">
        <v>63</v>
      </c>
      <c r="T116" s="1" t="s">
        <v>63</v>
      </c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1" t="s">
        <v>52</v>
      </c>
      <c r="AS116" s="1" t="s">
        <v>52</v>
      </c>
      <c r="AT116" s="2"/>
      <c r="AU116" s="1" t="s">
        <v>272</v>
      </c>
      <c r="AV116" s="2">
        <v>140</v>
      </c>
    </row>
    <row r="117" spans="1:48" ht="30" customHeight="1">
      <c r="A117" s="7" t="s">
        <v>127</v>
      </c>
      <c r="B117" s="7" t="s">
        <v>128</v>
      </c>
      <c r="C117" s="7" t="s">
        <v>129</v>
      </c>
      <c r="D117" s="8">
        <v>19</v>
      </c>
      <c r="E117" s="10"/>
      <c r="F117" s="10"/>
      <c r="G117" s="10"/>
      <c r="H117" s="10"/>
      <c r="I117" s="10"/>
      <c r="J117" s="10"/>
      <c r="K117" s="10"/>
      <c r="L117" s="10"/>
      <c r="M117" s="7"/>
      <c r="N117" s="1" t="s">
        <v>130</v>
      </c>
      <c r="O117" s="1" t="s">
        <v>52</v>
      </c>
      <c r="P117" s="1" t="s">
        <v>52</v>
      </c>
      <c r="Q117" s="1" t="s">
        <v>256</v>
      </c>
      <c r="R117" s="1" t="s">
        <v>62</v>
      </c>
      <c r="S117" s="1" t="s">
        <v>63</v>
      </c>
      <c r="T117" s="1" t="s">
        <v>63</v>
      </c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1" t="s">
        <v>52</v>
      </c>
      <c r="AS117" s="1" t="s">
        <v>52</v>
      </c>
      <c r="AT117" s="2"/>
      <c r="AU117" s="1" t="s">
        <v>273</v>
      </c>
      <c r="AV117" s="2">
        <v>138</v>
      </c>
    </row>
    <row r="118" spans="1:48" ht="30" customHeight="1">
      <c r="A118" s="7" t="s">
        <v>225</v>
      </c>
      <c r="B118" s="7" t="s">
        <v>226</v>
      </c>
      <c r="C118" s="7" t="s">
        <v>80</v>
      </c>
      <c r="D118" s="8">
        <v>7</v>
      </c>
      <c r="E118" s="10"/>
      <c r="F118" s="10"/>
      <c r="G118" s="10"/>
      <c r="H118" s="10"/>
      <c r="I118" s="10"/>
      <c r="J118" s="10"/>
      <c r="K118" s="10"/>
      <c r="L118" s="10"/>
      <c r="M118" s="7"/>
      <c r="N118" s="1" t="s">
        <v>227</v>
      </c>
      <c r="O118" s="1" t="s">
        <v>52</v>
      </c>
      <c r="P118" s="1" t="s">
        <v>52</v>
      </c>
      <c r="Q118" s="1" t="s">
        <v>256</v>
      </c>
      <c r="R118" s="1" t="s">
        <v>63</v>
      </c>
      <c r="S118" s="1" t="s">
        <v>63</v>
      </c>
      <c r="T118" s="1" t="s">
        <v>62</v>
      </c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1" t="s">
        <v>52</v>
      </c>
      <c r="AS118" s="1" t="s">
        <v>52</v>
      </c>
      <c r="AT118" s="2"/>
      <c r="AU118" s="1" t="s">
        <v>274</v>
      </c>
      <c r="AV118" s="2">
        <v>139</v>
      </c>
    </row>
    <row r="119" spans="1:48" ht="30" customHeight="1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</row>
    <row r="120" spans="1:48" ht="30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</row>
    <row r="121" spans="1:48" ht="30" customHeight="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</row>
    <row r="122" spans="1:48" ht="30" customHeight="1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</row>
    <row r="123" spans="1:48" ht="30" customHeigh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</row>
    <row r="124" spans="1:48" ht="30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</row>
    <row r="125" spans="1:48" ht="30" customHeight="1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</row>
    <row r="126" spans="1:48" ht="30" customHeight="1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</row>
    <row r="127" spans="1:48" ht="30" customHeight="1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</row>
    <row r="128" spans="1:48" ht="30" customHeight="1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</row>
    <row r="129" spans="1:48" ht="30" customHeight="1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</row>
    <row r="130" spans="1:48" ht="30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</row>
    <row r="131" spans="1:48" ht="30" customHeight="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</row>
    <row r="132" spans="1:48" ht="30" customHeight="1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</row>
    <row r="133" spans="1:48" ht="30" customHeight="1">
      <c r="A133" s="7" t="s">
        <v>135</v>
      </c>
      <c r="B133" s="8"/>
      <c r="C133" s="8"/>
      <c r="D133" s="8"/>
      <c r="E133" s="8"/>
      <c r="F133" s="10"/>
      <c r="G133" s="8"/>
      <c r="H133" s="10"/>
      <c r="I133" s="8"/>
      <c r="J133" s="10"/>
      <c r="K133" s="8"/>
      <c r="L133" s="10"/>
      <c r="M133" s="8"/>
      <c r="N133" t="s">
        <v>136</v>
      </c>
    </row>
    <row r="134" spans="1:48" ht="30" customHeight="1">
      <c r="A134" s="7" t="s">
        <v>275</v>
      </c>
      <c r="B134" s="7" t="s">
        <v>52</v>
      </c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2"/>
      <c r="O134" s="2"/>
      <c r="P134" s="2"/>
      <c r="Q134" s="1" t="s">
        <v>276</v>
      </c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</row>
    <row r="135" spans="1:48" ht="30" customHeight="1">
      <c r="A135" s="7" t="s">
        <v>277</v>
      </c>
      <c r="B135" s="7" t="s">
        <v>278</v>
      </c>
      <c r="C135" s="7" t="s">
        <v>80</v>
      </c>
      <c r="D135" s="8">
        <v>17</v>
      </c>
      <c r="E135" s="10"/>
      <c r="F135" s="10"/>
      <c r="G135" s="10"/>
      <c r="H135" s="10"/>
      <c r="I135" s="10"/>
      <c r="J135" s="10"/>
      <c r="K135" s="10"/>
      <c r="L135" s="10"/>
      <c r="M135" s="7"/>
      <c r="N135" s="1" t="s">
        <v>279</v>
      </c>
      <c r="O135" s="1" t="s">
        <v>52</v>
      </c>
      <c r="P135" s="1" t="s">
        <v>52</v>
      </c>
      <c r="Q135" s="1" t="s">
        <v>276</v>
      </c>
      <c r="R135" s="1" t="s">
        <v>62</v>
      </c>
      <c r="S135" s="1" t="s">
        <v>63</v>
      </c>
      <c r="T135" s="1" t="s">
        <v>63</v>
      </c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1" t="s">
        <v>52</v>
      </c>
      <c r="AS135" s="1" t="s">
        <v>52</v>
      </c>
      <c r="AT135" s="2"/>
      <c r="AU135" s="1" t="s">
        <v>280</v>
      </c>
      <c r="AV135" s="2">
        <v>142</v>
      </c>
    </row>
    <row r="136" spans="1:48" ht="30" customHeight="1">
      <c r="A136" s="7" t="s">
        <v>281</v>
      </c>
      <c r="B136" s="7" t="s">
        <v>282</v>
      </c>
      <c r="C136" s="7" t="s">
        <v>80</v>
      </c>
      <c r="D136" s="8">
        <v>30</v>
      </c>
      <c r="E136" s="10"/>
      <c r="F136" s="10"/>
      <c r="G136" s="10"/>
      <c r="H136" s="10"/>
      <c r="I136" s="10"/>
      <c r="J136" s="10"/>
      <c r="K136" s="10"/>
      <c r="L136" s="10"/>
      <c r="M136" s="7"/>
      <c r="N136" s="1" t="s">
        <v>283</v>
      </c>
      <c r="O136" s="1" t="s">
        <v>52</v>
      </c>
      <c r="P136" s="1" t="s">
        <v>52</v>
      </c>
      <c r="Q136" s="1" t="s">
        <v>276</v>
      </c>
      <c r="R136" s="1" t="s">
        <v>62</v>
      </c>
      <c r="S136" s="1" t="s">
        <v>63</v>
      </c>
      <c r="T136" s="1" t="s">
        <v>63</v>
      </c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1" t="s">
        <v>52</v>
      </c>
      <c r="AS136" s="1" t="s">
        <v>52</v>
      </c>
      <c r="AT136" s="2"/>
      <c r="AU136" s="1" t="s">
        <v>284</v>
      </c>
      <c r="AV136" s="2">
        <v>143</v>
      </c>
    </row>
    <row r="137" spans="1:48" ht="30" customHeight="1">
      <c r="A137" s="7" t="s">
        <v>285</v>
      </c>
      <c r="B137" s="7" t="s">
        <v>286</v>
      </c>
      <c r="C137" s="7" t="s">
        <v>80</v>
      </c>
      <c r="D137" s="8">
        <v>1</v>
      </c>
      <c r="E137" s="10"/>
      <c r="F137" s="10"/>
      <c r="G137" s="10"/>
      <c r="H137" s="10"/>
      <c r="I137" s="10"/>
      <c r="J137" s="10"/>
      <c r="K137" s="10"/>
      <c r="L137" s="10"/>
      <c r="M137" s="7"/>
      <c r="N137" s="1" t="s">
        <v>287</v>
      </c>
      <c r="O137" s="1" t="s">
        <v>52</v>
      </c>
      <c r="P137" s="1" t="s">
        <v>52</v>
      </c>
      <c r="Q137" s="1" t="s">
        <v>276</v>
      </c>
      <c r="R137" s="1" t="s">
        <v>62</v>
      </c>
      <c r="S137" s="1" t="s">
        <v>63</v>
      </c>
      <c r="T137" s="1" t="s">
        <v>63</v>
      </c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1" t="s">
        <v>52</v>
      </c>
      <c r="AS137" s="1" t="s">
        <v>52</v>
      </c>
      <c r="AT137" s="2"/>
      <c r="AU137" s="1" t="s">
        <v>288</v>
      </c>
      <c r="AV137" s="2">
        <v>144</v>
      </c>
    </row>
    <row r="138" spans="1:48" ht="30" customHeight="1">
      <c r="A138" s="7" t="s">
        <v>289</v>
      </c>
      <c r="B138" s="7" t="s">
        <v>290</v>
      </c>
      <c r="C138" s="7" t="s">
        <v>80</v>
      </c>
      <c r="D138" s="8">
        <v>2</v>
      </c>
      <c r="E138" s="10"/>
      <c r="F138" s="10"/>
      <c r="G138" s="10"/>
      <c r="H138" s="10"/>
      <c r="I138" s="10"/>
      <c r="J138" s="10"/>
      <c r="K138" s="10"/>
      <c r="L138" s="10"/>
      <c r="M138" s="7"/>
      <c r="N138" s="1" t="s">
        <v>291</v>
      </c>
      <c r="O138" s="1" t="s">
        <v>52</v>
      </c>
      <c r="P138" s="1" t="s">
        <v>52</v>
      </c>
      <c r="Q138" s="1" t="s">
        <v>276</v>
      </c>
      <c r="R138" s="1" t="s">
        <v>62</v>
      </c>
      <c r="S138" s="1" t="s">
        <v>63</v>
      </c>
      <c r="T138" s="1" t="s">
        <v>63</v>
      </c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1" t="s">
        <v>52</v>
      </c>
      <c r="AS138" s="1" t="s">
        <v>52</v>
      </c>
      <c r="AT138" s="2"/>
      <c r="AU138" s="1" t="s">
        <v>292</v>
      </c>
      <c r="AV138" s="2">
        <v>145</v>
      </c>
    </row>
    <row r="139" spans="1:48" ht="30" customHeight="1">
      <c r="A139" s="7" t="s">
        <v>293</v>
      </c>
      <c r="B139" s="7" t="s">
        <v>294</v>
      </c>
      <c r="C139" s="7" t="s">
        <v>295</v>
      </c>
      <c r="D139" s="8">
        <v>7</v>
      </c>
      <c r="E139" s="10"/>
      <c r="F139" s="10"/>
      <c r="G139" s="10"/>
      <c r="H139" s="10"/>
      <c r="I139" s="10"/>
      <c r="J139" s="10"/>
      <c r="K139" s="10"/>
      <c r="L139" s="10"/>
      <c r="M139" s="7"/>
      <c r="N139" s="1" t="s">
        <v>296</v>
      </c>
      <c r="O139" s="1" t="s">
        <v>52</v>
      </c>
      <c r="P139" s="1" t="s">
        <v>52</v>
      </c>
      <c r="Q139" s="1" t="s">
        <v>276</v>
      </c>
      <c r="R139" s="1" t="s">
        <v>62</v>
      </c>
      <c r="S139" s="1" t="s">
        <v>63</v>
      </c>
      <c r="T139" s="1" t="s">
        <v>63</v>
      </c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1" t="s">
        <v>52</v>
      </c>
      <c r="AS139" s="1" t="s">
        <v>52</v>
      </c>
      <c r="AT139" s="2"/>
      <c r="AU139" s="1" t="s">
        <v>297</v>
      </c>
      <c r="AV139" s="2">
        <v>146</v>
      </c>
    </row>
    <row r="140" spans="1:48" ht="30" customHeight="1">
      <c r="A140" s="7" t="s">
        <v>298</v>
      </c>
      <c r="B140" s="7" t="s">
        <v>299</v>
      </c>
      <c r="C140" s="7" t="s">
        <v>80</v>
      </c>
      <c r="D140" s="8">
        <v>2</v>
      </c>
      <c r="E140" s="10"/>
      <c r="F140" s="10"/>
      <c r="G140" s="10"/>
      <c r="H140" s="10"/>
      <c r="I140" s="10"/>
      <c r="J140" s="10"/>
      <c r="K140" s="10"/>
      <c r="L140" s="10"/>
      <c r="M140" s="7"/>
      <c r="N140" s="1" t="s">
        <v>300</v>
      </c>
      <c r="O140" s="1" t="s">
        <v>52</v>
      </c>
      <c r="P140" s="1" t="s">
        <v>52</v>
      </c>
      <c r="Q140" s="1" t="s">
        <v>276</v>
      </c>
      <c r="R140" s="1" t="s">
        <v>62</v>
      </c>
      <c r="S140" s="1" t="s">
        <v>63</v>
      </c>
      <c r="T140" s="1" t="s">
        <v>63</v>
      </c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1" t="s">
        <v>52</v>
      </c>
      <c r="AS140" s="1" t="s">
        <v>52</v>
      </c>
      <c r="AT140" s="2"/>
      <c r="AU140" s="1" t="s">
        <v>301</v>
      </c>
      <c r="AV140" s="2">
        <v>147</v>
      </c>
    </row>
    <row r="141" spans="1:48" ht="30" customHeight="1">
      <c r="A141" s="7" t="s">
        <v>298</v>
      </c>
      <c r="B141" s="7" t="s">
        <v>302</v>
      </c>
      <c r="C141" s="7" t="s">
        <v>80</v>
      </c>
      <c r="D141" s="8">
        <v>6</v>
      </c>
      <c r="E141" s="10"/>
      <c r="F141" s="10"/>
      <c r="G141" s="10"/>
      <c r="H141" s="10"/>
      <c r="I141" s="10"/>
      <c r="J141" s="10"/>
      <c r="K141" s="10"/>
      <c r="L141" s="10"/>
      <c r="M141" s="7"/>
      <c r="N141" s="1" t="s">
        <v>303</v>
      </c>
      <c r="O141" s="1" t="s">
        <v>52</v>
      </c>
      <c r="P141" s="1" t="s">
        <v>52</v>
      </c>
      <c r="Q141" s="1" t="s">
        <v>276</v>
      </c>
      <c r="R141" s="1" t="s">
        <v>62</v>
      </c>
      <c r="S141" s="1" t="s">
        <v>63</v>
      </c>
      <c r="T141" s="1" t="s">
        <v>63</v>
      </c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1" t="s">
        <v>52</v>
      </c>
      <c r="AS141" s="1" t="s">
        <v>52</v>
      </c>
      <c r="AT141" s="2"/>
      <c r="AU141" s="1" t="s">
        <v>304</v>
      </c>
      <c r="AV141" s="2">
        <v>148</v>
      </c>
    </row>
    <row r="142" spans="1:48" ht="30" customHeight="1">
      <c r="A142" s="7" t="s">
        <v>298</v>
      </c>
      <c r="B142" s="7" t="s">
        <v>305</v>
      </c>
      <c r="C142" s="7" t="s">
        <v>80</v>
      </c>
      <c r="D142" s="8">
        <v>13</v>
      </c>
      <c r="E142" s="10"/>
      <c r="F142" s="10"/>
      <c r="G142" s="10"/>
      <c r="H142" s="10"/>
      <c r="I142" s="10"/>
      <c r="J142" s="10"/>
      <c r="K142" s="10"/>
      <c r="L142" s="10"/>
      <c r="M142" s="7"/>
      <c r="N142" s="1" t="s">
        <v>306</v>
      </c>
      <c r="O142" s="1" t="s">
        <v>52</v>
      </c>
      <c r="P142" s="1" t="s">
        <v>52</v>
      </c>
      <c r="Q142" s="1" t="s">
        <v>276</v>
      </c>
      <c r="R142" s="1" t="s">
        <v>62</v>
      </c>
      <c r="S142" s="1" t="s">
        <v>63</v>
      </c>
      <c r="T142" s="1" t="s">
        <v>63</v>
      </c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1" t="s">
        <v>52</v>
      </c>
      <c r="AS142" s="1" t="s">
        <v>52</v>
      </c>
      <c r="AT142" s="2"/>
      <c r="AU142" s="1" t="s">
        <v>307</v>
      </c>
      <c r="AV142" s="2">
        <v>149</v>
      </c>
    </row>
    <row r="143" spans="1:48" ht="30" customHeight="1">
      <c r="A143" s="7" t="s">
        <v>308</v>
      </c>
      <c r="B143" s="7" t="s">
        <v>219</v>
      </c>
      <c r="C143" s="7" t="s">
        <v>80</v>
      </c>
      <c r="D143" s="8">
        <v>17</v>
      </c>
      <c r="E143" s="10"/>
      <c r="F143" s="10"/>
      <c r="G143" s="10"/>
      <c r="H143" s="10"/>
      <c r="I143" s="10"/>
      <c r="J143" s="10"/>
      <c r="K143" s="10"/>
      <c r="L143" s="10"/>
      <c r="M143" s="7"/>
      <c r="N143" s="1" t="s">
        <v>309</v>
      </c>
      <c r="O143" s="1" t="s">
        <v>52</v>
      </c>
      <c r="P143" s="1" t="s">
        <v>52</v>
      </c>
      <c r="Q143" s="1" t="s">
        <v>276</v>
      </c>
      <c r="R143" s="1" t="s">
        <v>62</v>
      </c>
      <c r="S143" s="1" t="s">
        <v>63</v>
      </c>
      <c r="T143" s="1" t="s">
        <v>63</v>
      </c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1" t="s">
        <v>52</v>
      </c>
      <c r="AS143" s="1" t="s">
        <v>52</v>
      </c>
      <c r="AT143" s="2"/>
      <c r="AU143" s="1" t="s">
        <v>310</v>
      </c>
      <c r="AV143" s="2">
        <v>150</v>
      </c>
    </row>
    <row r="144" spans="1:48" ht="30" customHeight="1">
      <c r="A144" s="7" t="s">
        <v>298</v>
      </c>
      <c r="B144" s="7" t="s">
        <v>311</v>
      </c>
      <c r="C144" s="7" t="s">
        <v>80</v>
      </c>
      <c r="D144" s="8">
        <v>17</v>
      </c>
      <c r="E144" s="10"/>
      <c r="F144" s="10"/>
      <c r="G144" s="10"/>
      <c r="H144" s="10"/>
      <c r="I144" s="10"/>
      <c r="J144" s="10"/>
      <c r="K144" s="10"/>
      <c r="L144" s="10"/>
      <c r="M144" s="7"/>
      <c r="N144" s="1" t="s">
        <v>312</v>
      </c>
      <c r="O144" s="1" t="s">
        <v>52</v>
      </c>
      <c r="P144" s="1" t="s">
        <v>52</v>
      </c>
      <c r="Q144" s="1" t="s">
        <v>276</v>
      </c>
      <c r="R144" s="1" t="s">
        <v>62</v>
      </c>
      <c r="S144" s="1" t="s">
        <v>63</v>
      </c>
      <c r="T144" s="1" t="s">
        <v>63</v>
      </c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1" t="s">
        <v>52</v>
      </c>
      <c r="AS144" s="1" t="s">
        <v>52</v>
      </c>
      <c r="AT144" s="2"/>
      <c r="AU144" s="1" t="s">
        <v>313</v>
      </c>
      <c r="AV144" s="2">
        <v>151</v>
      </c>
    </row>
    <row r="145" spans="1:48" ht="30" customHeight="1">
      <c r="A145" s="7" t="s">
        <v>298</v>
      </c>
      <c r="B145" s="7" t="s">
        <v>314</v>
      </c>
      <c r="C145" s="7" t="s">
        <v>80</v>
      </c>
      <c r="D145" s="8">
        <v>3</v>
      </c>
      <c r="E145" s="10"/>
      <c r="F145" s="10"/>
      <c r="G145" s="10"/>
      <c r="H145" s="10"/>
      <c r="I145" s="10"/>
      <c r="J145" s="10"/>
      <c r="K145" s="10"/>
      <c r="L145" s="10"/>
      <c r="M145" s="7"/>
      <c r="N145" s="1" t="s">
        <v>315</v>
      </c>
      <c r="O145" s="1" t="s">
        <v>52</v>
      </c>
      <c r="P145" s="1" t="s">
        <v>52</v>
      </c>
      <c r="Q145" s="1" t="s">
        <v>276</v>
      </c>
      <c r="R145" s="1" t="s">
        <v>62</v>
      </c>
      <c r="S145" s="1" t="s">
        <v>63</v>
      </c>
      <c r="T145" s="1" t="s">
        <v>63</v>
      </c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1" t="s">
        <v>52</v>
      </c>
      <c r="AS145" s="1" t="s">
        <v>52</v>
      </c>
      <c r="AT145" s="2"/>
      <c r="AU145" s="1" t="s">
        <v>316</v>
      </c>
      <c r="AV145" s="2">
        <v>152</v>
      </c>
    </row>
    <row r="146" spans="1:48" ht="30" customHeight="1">
      <c r="A146" s="7" t="s">
        <v>298</v>
      </c>
      <c r="B146" s="7" t="s">
        <v>317</v>
      </c>
      <c r="C146" s="7" t="s">
        <v>80</v>
      </c>
      <c r="D146" s="8">
        <v>2</v>
      </c>
      <c r="E146" s="10"/>
      <c r="F146" s="10"/>
      <c r="G146" s="10"/>
      <c r="H146" s="10"/>
      <c r="I146" s="10"/>
      <c r="J146" s="10"/>
      <c r="K146" s="10"/>
      <c r="L146" s="10"/>
      <c r="M146" s="7"/>
      <c r="N146" s="1" t="s">
        <v>318</v>
      </c>
      <c r="O146" s="1" t="s">
        <v>52</v>
      </c>
      <c r="P146" s="1" t="s">
        <v>52</v>
      </c>
      <c r="Q146" s="1" t="s">
        <v>276</v>
      </c>
      <c r="R146" s="1" t="s">
        <v>62</v>
      </c>
      <c r="S146" s="1" t="s">
        <v>63</v>
      </c>
      <c r="T146" s="1" t="s">
        <v>63</v>
      </c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1" t="s">
        <v>52</v>
      </c>
      <c r="AS146" s="1" t="s">
        <v>52</v>
      </c>
      <c r="AT146" s="2"/>
      <c r="AU146" s="1" t="s">
        <v>319</v>
      </c>
      <c r="AV146" s="2">
        <v>153</v>
      </c>
    </row>
    <row r="147" spans="1:48" ht="30" customHeight="1">
      <c r="A147" s="7" t="s">
        <v>298</v>
      </c>
      <c r="B147" s="7" t="s">
        <v>320</v>
      </c>
      <c r="C147" s="7" t="s">
        <v>80</v>
      </c>
      <c r="D147" s="8">
        <v>1</v>
      </c>
      <c r="E147" s="10"/>
      <c r="F147" s="10"/>
      <c r="G147" s="10"/>
      <c r="H147" s="10"/>
      <c r="I147" s="10"/>
      <c r="J147" s="10"/>
      <c r="K147" s="10"/>
      <c r="L147" s="10"/>
      <c r="M147" s="7"/>
      <c r="N147" s="1" t="s">
        <v>321</v>
      </c>
      <c r="O147" s="1" t="s">
        <v>52</v>
      </c>
      <c r="P147" s="1" t="s">
        <v>52</v>
      </c>
      <c r="Q147" s="1" t="s">
        <v>276</v>
      </c>
      <c r="R147" s="1" t="s">
        <v>62</v>
      </c>
      <c r="S147" s="1" t="s">
        <v>63</v>
      </c>
      <c r="T147" s="1" t="s">
        <v>63</v>
      </c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1" t="s">
        <v>52</v>
      </c>
      <c r="AS147" s="1" t="s">
        <v>52</v>
      </c>
      <c r="AT147" s="2"/>
      <c r="AU147" s="1" t="s">
        <v>322</v>
      </c>
      <c r="AV147" s="2">
        <v>154</v>
      </c>
    </row>
    <row r="148" spans="1:48" ht="30" customHeight="1">
      <c r="A148" s="7" t="s">
        <v>298</v>
      </c>
      <c r="B148" s="7" t="s">
        <v>323</v>
      </c>
      <c r="C148" s="7" t="s">
        <v>80</v>
      </c>
      <c r="D148" s="8">
        <v>18</v>
      </c>
      <c r="E148" s="10"/>
      <c r="F148" s="10"/>
      <c r="G148" s="10"/>
      <c r="H148" s="10"/>
      <c r="I148" s="10"/>
      <c r="J148" s="10"/>
      <c r="K148" s="10"/>
      <c r="L148" s="10"/>
      <c r="M148" s="7"/>
      <c r="N148" s="1" t="s">
        <v>324</v>
      </c>
      <c r="O148" s="1" t="s">
        <v>52</v>
      </c>
      <c r="P148" s="1" t="s">
        <v>52</v>
      </c>
      <c r="Q148" s="1" t="s">
        <v>276</v>
      </c>
      <c r="R148" s="1" t="s">
        <v>62</v>
      </c>
      <c r="S148" s="1" t="s">
        <v>63</v>
      </c>
      <c r="T148" s="1" t="s">
        <v>63</v>
      </c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1" t="s">
        <v>52</v>
      </c>
      <c r="AS148" s="1" t="s">
        <v>52</v>
      </c>
      <c r="AT148" s="2"/>
      <c r="AU148" s="1" t="s">
        <v>325</v>
      </c>
      <c r="AV148" s="2">
        <v>155</v>
      </c>
    </row>
    <row r="149" spans="1:48" ht="30" customHeight="1">
      <c r="A149" s="7" t="s">
        <v>298</v>
      </c>
      <c r="B149" s="7" t="s">
        <v>326</v>
      </c>
      <c r="C149" s="7" t="s">
        <v>80</v>
      </c>
      <c r="D149" s="8">
        <v>5</v>
      </c>
      <c r="E149" s="10"/>
      <c r="F149" s="10"/>
      <c r="G149" s="10"/>
      <c r="H149" s="10"/>
      <c r="I149" s="10"/>
      <c r="J149" s="10"/>
      <c r="K149" s="10"/>
      <c r="L149" s="10"/>
      <c r="M149" s="7"/>
      <c r="N149" s="1" t="s">
        <v>327</v>
      </c>
      <c r="O149" s="1" t="s">
        <v>52</v>
      </c>
      <c r="P149" s="1" t="s">
        <v>52</v>
      </c>
      <c r="Q149" s="1" t="s">
        <v>276</v>
      </c>
      <c r="R149" s="1" t="s">
        <v>62</v>
      </c>
      <c r="S149" s="1" t="s">
        <v>63</v>
      </c>
      <c r="T149" s="1" t="s">
        <v>63</v>
      </c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1" t="s">
        <v>52</v>
      </c>
      <c r="AS149" s="1" t="s">
        <v>52</v>
      </c>
      <c r="AT149" s="2"/>
      <c r="AU149" s="1" t="s">
        <v>328</v>
      </c>
      <c r="AV149" s="2">
        <v>156</v>
      </c>
    </row>
    <row r="150" spans="1:48" ht="30" customHeight="1">
      <c r="A150" s="7" t="s">
        <v>329</v>
      </c>
      <c r="B150" s="7" t="s">
        <v>52</v>
      </c>
      <c r="C150" s="7" t="s">
        <v>113</v>
      </c>
      <c r="D150" s="8">
        <v>2</v>
      </c>
      <c r="E150" s="10"/>
      <c r="F150" s="10"/>
      <c r="G150" s="10"/>
      <c r="H150" s="10"/>
      <c r="I150" s="10"/>
      <c r="J150" s="10"/>
      <c r="K150" s="10"/>
      <c r="L150" s="10"/>
      <c r="M150" s="7"/>
      <c r="N150" s="1" t="s">
        <v>330</v>
      </c>
      <c r="O150" s="1" t="s">
        <v>52</v>
      </c>
      <c r="P150" s="1" t="s">
        <v>52</v>
      </c>
      <c r="Q150" s="1" t="s">
        <v>276</v>
      </c>
      <c r="R150" s="1" t="s">
        <v>62</v>
      </c>
      <c r="S150" s="1" t="s">
        <v>63</v>
      </c>
      <c r="T150" s="1" t="s">
        <v>63</v>
      </c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1" t="s">
        <v>52</v>
      </c>
      <c r="AS150" s="1" t="s">
        <v>52</v>
      </c>
      <c r="AT150" s="2"/>
      <c r="AU150" s="1" t="s">
        <v>331</v>
      </c>
      <c r="AV150" s="2">
        <v>157</v>
      </c>
    </row>
    <row r="151" spans="1:48" ht="30" customHeight="1">
      <c r="A151" s="7" t="s">
        <v>332</v>
      </c>
      <c r="B151" s="7" t="s">
        <v>52</v>
      </c>
      <c r="C151" s="7" t="s">
        <v>113</v>
      </c>
      <c r="D151" s="8">
        <v>2</v>
      </c>
      <c r="E151" s="10"/>
      <c r="F151" s="10"/>
      <c r="G151" s="10"/>
      <c r="H151" s="10"/>
      <c r="I151" s="10"/>
      <c r="J151" s="10"/>
      <c r="K151" s="10"/>
      <c r="L151" s="10"/>
      <c r="M151" s="7"/>
      <c r="N151" s="1" t="s">
        <v>333</v>
      </c>
      <c r="O151" s="1" t="s">
        <v>52</v>
      </c>
      <c r="P151" s="1" t="s">
        <v>52</v>
      </c>
      <c r="Q151" s="1" t="s">
        <v>276</v>
      </c>
      <c r="R151" s="1" t="s">
        <v>62</v>
      </c>
      <c r="S151" s="1" t="s">
        <v>63</v>
      </c>
      <c r="T151" s="1" t="s">
        <v>63</v>
      </c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1" t="s">
        <v>52</v>
      </c>
      <c r="AS151" s="1" t="s">
        <v>52</v>
      </c>
      <c r="AT151" s="2"/>
      <c r="AU151" s="1" t="s">
        <v>334</v>
      </c>
      <c r="AV151" s="2">
        <v>158</v>
      </c>
    </row>
    <row r="152" spans="1:48" ht="30" customHeight="1">
      <c r="A152" s="7" t="s">
        <v>335</v>
      </c>
      <c r="B152" s="7" t="s">
        <v>52</v>
      </c>
      <c r="C152" s="7" t="s">
        <v>270</v>
      </c>
      <c r="D152" s="8">
        <v>1</v>
      </c>
      <c r="E152" s="10"/>
      <c r="F152" s="10"/>
      <c r="G152" s="10"/>
      <c r="H152" s="10"/>
      <c r="I152" s="10"/>
      <c r="J152" s="10"/>
      <c r="K152" s="10"/>
      <c r="L152" s="10"/>
      <c r="M152" s="7"/>
      <c r="N152" s="1" t="s">
        <v>336</v>
      </c>
      <c r="O152" s="1" t="s">
        <v>52</v>
      </c>
      <c r="P152" s="1" t="s">
        <v>52</v>
      </c>
      <c r="Q152" s="1" t="s">
        <v>276</v>
      </c>
      <c r="R152" s="1" t="s">
        <v>62</v>
      </c>
      <c r="S152" s="1" t="s">
        <v>63</v>
      </c>
      <c r="T152" s="1" t="s">
        <v>63</v>
      </c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1" t="s">
        <v>52</v>
      </c>
      <c r="AS152" s="1" t="s">
        <v>52</v>
      </c>
      <c r="AT152" s="2"/>
      <c r="AU152" s="1" t="s">
        <v>337</v>
      </c>
      <c r="AV152" s="2">
        <v>159</v>
      </c>
    </row>
    <row r="153" spans="1:48" ht="30" customHeight="1">
      <c r="A153" s="7" t="s">
        <v>338</v>
      </c>
      <c r="B153" s="7" t="s">
        <v>52</v>
      </c>
      <c r="C153" s="7" t="s">
        <v>339</v>
      </c>
      <c r="D153" s="8">
        <v>1</v>
      </c>
      <c r="E153" s="10"/>
      <c r="F153" s="10"/>
      <c r="G153" s="10"/>
      <c r="H153" s="10"/>
      <c r="I153" s="10"/>
      <c r="J153" s="10"/>
      <c r="K153" s="10"/>
      <c r="L153" s="10"/>
      <c r="M153" s="7"/>
      <c r="N153" s="1" t="s">
        <v>340</v>
      </c>
      <c r="O153" s="1" t="s">
        <v>52</v>
      </c>
      <c r="P153" s="1" t="s">
        <v>52</v>
      </c>
      <c r="Q153" s="1" t="s">
        <v>276</v>
      </c>
      <c r="R153" s="1" t="s">
        <v>63</v>
      </c>
      <c r="S153" s="1" t="s">
        <v>63</v>
      </c>
      <c r="T153" s="1" t="s">
        <v>62</v>
      </c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1" t="s">
        <v>52</v>
      </c>
      <c r="AS153" s="1" t="s">
        <v>52</v>
      </c>
      <c r="AT153" s="2"/>
      <c r="AU153" s="1" t="s">
        <v>341</v>
      </c>
      <c r="AV153" s="2">
        <v>194</v>
      </c>
    </row>
    <row r="154" spans="1:48" ht="30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</row>
    <row r="155" spans="1:48" ht="30" customHeight="1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</row>
    <row r="156" spans="1:48" ht="30" customHeight="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</row>
    <row r="157" spans="1:48" ht="30" customHeight="1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</row>
    <row r="158" spans="1:48" ht="30" customHeight="1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</row>
    <row r="159" spans="1:48" ht="30" customHeight="1">
      <c r="A159" s="7" t="s">
        <v>135</v>
      </c>
      <c r="B159" s="8"/>
      <c r="C159" s="8"/>
      <c r="D159" s="8"/>
      <c r="E159" s="8"/>
      <c r="F159" s="10"/>
      <c r="G159" s="8"/>
      <c r="H159" s="10"/>
      <c r="I159" s="8"/>
      <c r="J159" s="10"/>
      <c r="K159" s="8"/>
      <c r="L159" s="10"/>
      <c r="M159" s="8"/>
      <c r="N159" t="s">
        <v>136</v>
      </c>
    </row>
    <row r="160" spans="1:48" ht="30" customHeight="1">
      <c r="A160" s="7" t="s">
        <v>344</v>
      </c>
      <c r="B160" s="7" t="s">
        <v>52</v>
      </c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2"/>
      <c r="O160" s="2"/>
      <c r="P160" s="2"/>
      <c r="Q160" s="1" t="s">
        <v>345</v>
      </c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</row>
    <row r="161" spans="1:48" ht="30" customHeight="1">
      <c r="A161" s="7" t="s">
        <v>346</v>
      </c>
      <c r="B161" s="7" t="s">
        <v>347</v>
      </c>
      <c r="C161" s="7" t="s">
        <v>60</v>
      </c>
      <c r="D161" s="8">
        <v>110</v>
      </c>
      <c r="E161" s="10"/>
      <c r="F161" s="10"/>
      <c r="G161" s="10"/>
      <c r="H161" s="10"/>
      <c r="I161" s="10"/>
      <c r="J161" s="10"/>
      <c r="K161" s="10"/>
      <c r="L161" s="10"/>
      <c r="M161" s="7"/>
      <c r="N161" s="1" t="s">
        <v>348</v>
      </c>
      <c r="O161" s="1" t="s">
        <v>52</v>
      </c>
      <c r="P161" s="1" t="s">
        <v>52</v>
      </c>
      <c r="Q161" s="1" t="s">
        <v>345</v>
      </c>
      <c r="R161" s="1" t="s">
        <v>62</v>
      </c>
      <c r="S161" s="1" t="s">
        <v>63</v>
      </c>
      <c r="T161" s="1" t="s">
        <v>63</v>
      </c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1" t="s">
        <v>52</v>
      </c>
      <c r="AS161" s="1" t="s">
        <v>52</v>
      </c>
      <c r="AT161" s="2"/>
      <c r="AU161" s="1" t="s">
        <v>349</v>
      </c>
      <c r="AV161" s="2">
        <v>182</v>
      </c>
    </row>
    <row r="162" spans="1:48" ht="30" customHeight="1">
      <c r="A162" s="7" t="s">
        <v>350</v>
      </c>
      <c r="B162" s="7" t="s">
        <v>351</v>
      </c>
      <c r="C162" s="7" t="s">
        <v>60</v>
      </c>
      <c r="D162" s="8">
        <v>37</v>
      </c>
      <c r="E162" s="10"/>
      <c r="F162" s="10"/>
      <c r="G162" s="10"/>
      <c r="H162" s="10"/>
      <c r="I162" s="10"/>
      <c r="J162" s="10"/>
      <c r="K162" s="10"/>
      <c r="L162" s="10"/>
      <c r="M162" s="7"/>
      <c r="N162" s="1" t="s">
        <v>352</v>
      </c>
      <c r="O162" s="1" t="s">
        <v>52</v>
      </c>
      <c r="P162" s="1" t="s">
        <v>52</v>
      </c>
      <c r="Q162" s="1" t="s">
        <v>345</v>
      </c>
      <c r="R162" s="1" t="s">
        <v>62</v>
      </c>
      <c r="S162" s="1" t="s">
        <v>63</v>
      </c>
      <c r="T162" s="1" t="s">
        <v>63</v>
      </c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1" t="s">
        <v>52</v>
      </c>
      <c r="AS162" s="1" t="s">
        <v>52</v>
      </c>
      <c r="AT162" s="2"/>
      <c r="AU162" s="1" t="s">
        <v>353</v>
      </c>
      <c r="AV162" s="2">
        <v>183</v>
      </c>
    </row>
    <row r="163" spans="1:48" ht="30" customHeight="1">
      <c r="A163" s="7" t="s">
        <v>154</v>
      </c>
      <c r="B163" s="7" t="s">
        <v>158</v>
      </c>
      <c r="C163" s="7" t="s">
        <v>80</v>
      </c>
      <c r="D163" s="8">
        <v>4</v>
      </c>
      <c r="E163" s="10"/>
      <c r="F163" s="10"/>
      <c r="G163" s="10"/>
      <c r="H163" s="10"/>
      <c r="I163" s="10"/>
      <c r="J163" s="10"/>
      <c r="K163" s="10"/>
      <c r="L163" s="10"/>
      <c r="M163" s="7"/>
      <c r="N163" s="1" t="s">
        <v>159</v>
      </c>
      <c r="O163" s="1" t="s">
        <v>52</v>
      </c>
      <c r="P163" s="1" t="s">
        <v>52</v>
      </c>
      <c r="Q163" s="1" t="s">
        <v>345</v>
      </c>
      <c r="R163" s="1" t="s">
        <v>62</v>
      </c>
      <c r="S163" s="1" t="s">
        <v>63</v>
      </c>
      <c r="T163" s="1" t="s">
        <v>63</v>
      </c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1" t="s">
        <v>52</v>
      </c>
      <c r="AS163" s="1" t="s">
        <v>52</v>
      </c>
      <c r="AT163" s="2"/>
      <c r="AU163" s="1" t="s">
        <v>354</v>
      </c>
      <c r="AV163" s="2">
        <v>197</v>
      </c>
    </row>
    <row r="164" spans="1:48" ht="30" customHeight="1">
      <c r="A164" s="7" t="s">
        <v>161</v>
      </c>
      <c r="B164" s="7" t="s">
        <v>162</v>
      </c>
      <c r="C164" s="7" t="s">
        <v>80</v>
      </c>
      <c r="D164" s="8">
        <v>4</v>
      </c>
      <c r="E164" s="10"/>
      <c r="F164" s="10"/>
      <c r="G164" s="10"/>
      <c r="H164" s="10"/>
      <c r="I164" s="10"/>
      <c r="J164" s="10"/>
      <c r="K164" s="10"/>
      <c r="L164" s="10"/>
      <c r="M164" s="7"/>
      <c r="N164" s="1" t="s">
        <v>163</v>
      </c>
      <c r="O164" s="1" t="s">
        <v>52</v>
      </c>
      <c r="P164" s="1" t="s">
        <v>52</v>
      </c>
      <c r="Q164" s="1" t="s">
        <v>345</v>
      </c>
      <c r="R164" s="1" t="s">
        <v>62</v>
      </c>
      <c r="S164" s="1" t="s">
        <v>63</v>
      </c>
      <c r="T164" s="1" t="s">
        <v>63</v>
      </c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1" t="s">
        <v>52</v>
      </c>
      <c r="AS164" s="1" t="s">
        <v>52</v>
      </c>
      <c r="AT164" s="2"/>
      <c r="AU164" s="1" t="s">
        <v>355</v>
      </c>
      <c r="AV164" s="2">
        <v>184</v>
      </c>
    </row>
    <row r="165" spans="1:48" ht="30" customHeight="1">
      <c r="A165" s="7" t="s">
        <v>356</v>
      </c>
      <c r="B165" s="7" t="s">
        <v>357</v>
      </c>
      <c r="C165" s="7" t="s">
        <v>80</v>
      </c>
      <c r="D165" s="8">
        <v>2</v>
      </c>
      <c r="E165" s="10"/>
      <c r="F165" s="10"/>
      <c r="G165" s="10"/>
      <c r="H165" s="10"/>
      <c r="I165" s="10"/>
      <c r="J165" s="10"/>
      <c r="K165" s="10"/>
      <c r="L165" s="10"/>
      <c r="M165" s="7"/>
      <c r="N165" s="1" t="s">
        <v>358</v>
      </c>
      <c r="O165" s="1" t="s">
        <v>52</v>
      </c>
      <c r="P165" s="1" t="s">
        <v>52</v>
      </c>
      <c r="Q165" s="1" t="s">
        <v>345</v>
      </c>
      <c r="R165" s="1" t="s">
        <v>62</v>
      </c>
      <c r="S165" s="1" t="s">
        <v>63</v>
      </c>
      <c r="T165" s="1" t="s">
        <v>63</v>
      </c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1" t="s">
        <v>52</v>
      </c>
      <c r="AS165" s="1" t="s">
        <v>52</v>
      </c>
      <c r="AT165" s="2"/>
      <c r="AU165" s="1" t="s">
        <v>359</v>
      </c>
      <c r="AV165" s="2">
        <v>196</v>
      </c>
    </row>
    <row r="166" spans="1:48" ht="30" customHeight="1">
      <c r="A166" s="7" t="s">
        <v>242</v>
      </c>
      <c r="B166" s="7" t="s">
        <v>243</v>
      </c>
      <c r="C166" s="7" t="s">
        <v>80</v>
      </c>
      <c r="D166" s="8">
        <v>4</v>
      </c>
      <c r="E166" s="10"/>
      <c r="F166" s="10"/>
      <c r="G166" s="10"/>
      <c r="H166" s="10"/>
      <c r="I166" s="10"/>
      <c r="J166" s="10"/>
      <c r="K166" s="10"/>
      <c r="L166" s="10"/>
      <c r="M166" s="7"/>
      <c r="N166" s="1" t="s">
        <v>244</v>
      </c>
      <c r="O166" s="1" t="s">
        <v>52</v>
      </c>
      <c r="P166" s="1" t="s">
        <v>52</v>
      </c>
      <c r="Q166" s="1" t="s">
        <v>345</v>
      </c>
      <c r="R166" s="1" t="s">
        <v>62</v>
      </c>
      <c r="S166" s="1" t="s">
        <v>63</v>
      </c>
      <c r="T166" s="1" t="s">
        <v>63</v>
      </c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1" t="s">
        <v>52</v>
      </c>
      <c r="AS166" s="1" t="s">
        <v>52</v>
      </c>
      <c r="AT166" s="2"/>
      <c r="AU166" s="1" t="s">
        <v>360</v>
      </c>
      <c r="AV166" s="2">
        <v>195</v>
      </c>
    </row>
    <row r="167" spans="1:48" ht="30" customHeight="1">
      <c r="A167" s="7" t="s">
        <v>206</v>
      </c>
      <c r="B167" s="7" t="s">
        <v>207</v>
      </c>
      <c r="C167" s="7" t="s">
        <v>183</v>
      </c>
      <c r="D167" s="8">
        <v>5</v>
      </c>
      <c r="E167" s="10"/>
      <c r="F167" s="10"/>
      <c r="G167" s="10"/>
      <c r="H167" s="10"/>
      <c r="I167" s="10"/>
      <c r="J167" s="10"/>
      <c r="K167" s="10"/>
      <c r="L167" s="10"/>
      <c r="M167" s="7"/>
      <c r="N167" s="1" t="s">
        <v>208</v>
      </c>
      <c r="O167" s="1" t="s">
        <v>52</v>
      </c>
      <c r="P167" s="1" t="s">
        <v>52</v>
      </c>
      <c r="Q167" s="1" t="s">
        <v>345</v>
      </c>
      <c r="R167" s="1" t="s">
        <v>62</v>
      </c>
      <c r="S167" s="1" t="s">
        <v>63</v>
      </c>
      <c r="T167" s="1" t="s">
        <v>63</v>
      </c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1" t="s">
        <v>52</v>
      </c>
      <c r="AS167" s="1" t="s">
        <v>52</v>
      </c>
      <c r="AT167" s="2"/>
      <c r="AU167" s="1" t="s">
        <v>361</v>
      </c>
      <c r="AV167" s="2">
        <v>188</v>
      </c>
    </row>
    <row r="168" spans="1:48" ht="30" customHeight="1">
      <c r="A168" s="7" t="s">
        <v>362</v>
      </c>
      <c r="B168" s="7" t="s">
        <v>363</v>
      </c>
      <c r="C168" s="7" t="s">
        <v>183</v>
      </c>
      <c r="D168" s="8">
        <v>2</v>
      </c>
      <c r="E168" s="10"/>
      <c r="F168" s="10"/>
      <c r="G168" s="10"/>
      <c r="H168" s="10"/>
      <c r="I168" s="10"/>
      <c r="J168" s="10"/>
      <c r="K168" s="10"/>
      <c r="L168" s="10"/>
      <c r="M168" s="7"/>
      <c r="N168" s="1" t="s">
        <v>364</v>
      </c>
      <c r="O168" s="1" t="s">
        <v>52</v>
      </c>
      <c r="P168" s="1" t="s">
        <v>52</v>
      </c>
      <c r="Q168" s="1" t="s">
        <v>345</v>
      </c>
      <c r="R168" s="1" t="s">
        <v>62</v>
      </c>
      <c r="S168" s="1" t="s">
        <v>63</v>
      </c>
      <c r="T168" s="1" t="s">
        <v>63</v>
      </c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1" t="s">
        <v>52</v>
      </c>
      <c r="AS168" s="1" t="s">
        <v>52</v>
      </c>
      <c r="AT168" s="2"/>
      <c r="AU168" s="1" t="s">
        <v>365</v>
      </c>
      <c r="AV168" s="2">
        <v>189</v>
      </c>
    </row>
    <row r="169" spans="1:48" ht="30" customHeight="1">
      <c r="A169" s="7" t="s">
        <v>366</v>
      </c>
      <c r="B169" s="7" t="s">
        <v>52</v>
      </c>
      <c r="C169" s="7" t="s">
        <v>183</v>
      </c>
      <c r="D169" s="8">
        <v>8</v>
      </c>
      <c r="E169" s="10"/>
      <c r="F169" s="10"/>
      <c r="G169" s="10"/>
      <c r="H169" s="10"/>
      <c r="I169" s="10"/>
      <c r="J169" s="10"/>
      <c r="K169" s="10"/>
      <c r="L169" s="10"/>
      <c r="M169" s="7"/>
      <c r="N169" s="1" t="s">
        <v>367</v>
      </c>
      <c r="O169" s="1" t="s">
        <v>52</v>
      </c>
      <c r="P169" s="1" t="s">
        <v>52</v>
      </c>
      <c r="Q169" s="1" t="s">
        <v>345</v>
      </c>
      <c r="R169" s="1" t="s">
        <v>62</v>
      </c>
      <c r="S169" s="1" t="s">
        <v>63</v>
      </c>
      <c r="T169" s="1" t="s">
        <v>63</v>
      </c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1" t="s">
        <v>52</v>
      </c>
      <c r="AS169" s="1" t="s">
        <v>52</v>
      </c>
      <c r="AT169" s="2"/>
      <c r="AU169" s="1" t="s">
        <v>368</v>
      </c>
      <c r="AV169" s="2">
        <v>190</v>
      </c>
    </row>
    <row r="170" spans="1:48" ht="30" customHeight="1">
      <c r="A170" s="7" t="s">
        <v>268</v>
      </c>
      <c r="B170" s="7" t="s">
        <v>269</v>
      </c>
      <c r="C170" s="7" t="s">
        <v>270</v>
      </c>
      <c r="D170" s="8">
        <v>4</v>
      </c>
      <c r="E170" s="10"/>
      <c r="F170" s="10"/>
      <c r="G170" s="10"/>
      <c r="H170" s="10"/>
      <c r="I170" s="10"/>
      <c r="J170" s="10"/>
      <c r="K170" s="10"/>
      <c r="L170" s="10"/>
      <c r="M170" s="7"/>
      <c r="N170" s="1" t="s">
        <v>271</v>
      </c>
      <c r="O170" s="1" t="s">
        <v>52</v>
      </c>
      <c r="P170" s="1" t="s">
        <v>52</v>
      </c>
      <c r="Q170" s="1" t="s">
        <v>345</v>
      </c>
      <c r="R170" s="1" t="s">
        <v>62</v>
      </c>
      <c r="S170" s="1" t="s">
        <v>63</v>
      </c>
      <c r="T170" s="1" t="s">
        <v>63</v>
      </c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1" t="s">
        <v>52</v>
      </c>
      <c r="AS170" s="1" t="s">
        <v>52</v>
      </c>
      <c r="AT170" s="2"/>
      <c r="AU170" s="1" t="s">
        <v>369</v>
      </c>
      <c r="AV170" s="2">
        <v>186</v>
      </c>
    </row>
    <row r="171" spans="1:48" ht="30" customHeight="1">
      <c r="A171" s="7" t="s">
        <v>127</v>
      </c>
      <c r="B171" s="7" t="s">
        <v>128</v>
      </c>
      <c r="C171" s="7" t="s">
        <v>129</v>
      </c>
      <c r="D171" s="8">
        <v>4</v>
      </c>
      <c r="E171" s="10"/>
      <c r="F171" s="10"/>
      <c r="G171" s="10"/>
      <c r="H171" s="10"/>
      <c r="I171" s="10"/>
      <c r="J171" s="10"/>
      <c r="K171" s="10"/>
      <c r="L171" s="10"/>
      <c r="M171" s="7"/>
      <c r="N171" s="1" t="s">
        <v>130</v>
      </c>
      <c r="O171" s="1" t="s">
        <v>52</v>
      </c>
      <c r="P171" s="1" t="s">
        <v>52</v>
      </c>
      <c r="Q171" s="1" t="s">
        <v>345</v>
      </c>
      <c r="R171" s="1" t="s">
        <v>62</v>
      </c>
      <c r="S171" s="1" t="s">
        <v>63</v>
      </c>
      <c r="T171" s="1" t="s">
        <v>63</v>
      </c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1" t="s">
        <v>52</v>
      </c>
      <c r="AS171" s="1" t="s">
        <v>52</v>
      </c>
      <c r="AT171" s="2"/>
      <c r="AU171" s="1" t="s">
        <v>370</v>
      </c>
      <c r="AV171" s="2">
        <v>187</v>
      </c>
    </row>
    <row r="172" spans="1:48" ht="30" customHeight="1">
      <c r="A172" s="7" t="s">
        <v>225</v>
      </c>
      <c r="B172" s="7" t="s">
        <v>226</v>
      </c>
      <c r="C172" s="7" t="s">
        <v>80</v>
      </c>
      <c r="D172" s="8">
        <v>4</v>
      </c>
      <c r="E172" s="10"/>
      <c r="F172" s="10"/>
      <c r="G172" s="10"/>
      <c r="H172" s="10"/>
      <c r="I172" s="10"/>
      <c r="J172" s="10"/>
      <c r="K172" s="10"/>
      <c r="L172" s="10"/>
      <c r="M172" s="7"/>
      <c r="N172" s="1" t="s">
        <v>227</v>
      </c>
      <c r="O172" s="1" t="s">
        <v>52</v>
      </c>
      <c r="P172" s="1" t="s">
        <v>52</v>
      </c>
      <c r="Q172" s="1" t="s">
        <v>345</v>
      </c>
      <c r="R172" s="1" t="s">
        <v>63</v>
      </c>
      <c r="S172" s="1" t="s">
        <v>63</v>
      </c>
      <c r="T172" s="1" t="s">
        <v>62</v>
      </c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1" t="s">
        <v>52</v>
      </c>
      <c r="AS172" s="1" t="s">
        <v>52</v>
      </c>
      <c r="AT172" s="2"/>
      <c r="AU172" s="1" t="s">
        <v>371</v>
      </c>
      <c r="AV172" s="2">
        <v>198</v>
      </c>
    </row>
    <row r="173" spans="1:48" ht="30" customHeight="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</row>
    <row r="174" spans="1:48" ht="30" customHeight="1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</row>
    <row r="175" spans="1:48" ht="30" customHeight="1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</row>
    <row r="176" spans="1:48" ht="30" customHeight="1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</row>
    <row r="177" spans="1:14" ht="30" customHeight="1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</row>
    <row r="178" spans="1:14" ht="30" customHeight="1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</row>
    <row r="179" spans="1:14" ht="30" customHeight="1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</row>
    <row r="180" spans="1:14" ht="30" customHeight="1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</row>
    <row r="181" spans="1:14" ht="30" customHeight="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</row>
    <row r="182" spans="1:14" ht="30" customHeight="1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</row>
    <row r="183" spans="1:14" ht="30" customHeight="1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</row>
    <row r="184" spans="1:14" ht="30" customHeight="1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</row>
    <row r="185" spans="1:14" ht="30" customHeight="1">
      <c r="A185" s="7" t="s">
        <v>135</v>
      </c>
      <c r="B185" s="8"/>
      <c r="C185" s="8"/>
      <c r="D185" s="8"/>
      <c r="E185" s="8"/>
      <c r="F185" s="10"/>
      <c r="G185" s="8"/>
      <c r="H185" s="10"/>
      <c r="I185" s="8"/>
      <c r="J185" s="10"/>
      <c r="K185" s="8"/>
      <c r="L185" s="10"/>
      <c r="M185" s="8"/>
      <c r="N185" t="s">
        <v>136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  <rowBreaks count="6" manualBreakCount="6">
    <brk id="29" max="16383" man="1"/>
    <brk id="81" max="16383" man="1"/>
    <brk id="107" max="16383" man="1"/>
    <brk id="133" max="16383" man="1"/>
    <brk id="159" max="16383" man="1"/>
    <brk id="1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7</vt:i4>
      </vt:variant>
    </vt:vector>
  </HeadingPairs>
  <TitlesOfParts>
    <vt:vector size="12" baseType="lpstr">
      <vt:lpstr>도면표지</vt:lpstr>
      <vt:lpstr>갑지</vt:lpstr>
      <vt:lpstr>공사원가</vt:lpstr>
      <vt:lpstr>공종별집계표</vt:lpstr>
      <vt:lpstr>공종별내역서</vt:lpstr>
      <vt:lpstr>갑지!Print_Area</vt:lpstr>
      <vt:lpstr>공사원가!Print_Area</vt:lpstr>
      <vt:lpstr>공종별내역서!Print_Area</vt:lpstr>
      <vt:lpstr>공종별집계표!Print_Area</vt:lpstr>
      <vt:lpstr>도면표지!Print_Area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2026-06-16T03:54:05Z</dcterms:created>
  <dcterms:modified xsi:type="dcterms:W3CDTF">2026-06-16T04:33:05Z</dcterms:modified>
</cp:coreProperties>
</file>